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0" yWindow="0" windowWidth="22260" windowHeight="12645"/>
  </bookViews>
  <sheets>
    <sheet name="License" sheetId="3" r:id="rId1"/>
    <sheet name="Learning y=sin(pi.x) " sheetId="1" r:id="rId2"/>
    <sheet name="Validation" sheetId="4" r:id="rId3"/>
  </sheets>
  <externalReferences>
    <externalReference r:id="rId4"/>
  </externalReferences>
  <definedNames>
    <definedName name="del">#REF!</definedName>
    <definedName name="del_1">#REF!</definedName>
    <definedName name="del_1A">'Learning y=sin(pi.x) '!$O$65:$O$67</definedName>
    <definedName name="del_1B">'Learning y=sin(pi.x) '!$O$72:$O$74</definedName>
    <definedName name="delA">'Learning y=sin(pi.x) '!$N$65:$N$65</definedName>
    <definedName name="delB">'Learning y=sin(pi.x) '!$N$72:$N$72</definedName>
    <definedName name="eta">'Learning y=sin(pi.x) '!$J$58</definedName>
    <definedName name="inp">#REF!</definedName>
    <definedName name="inpA">'Learning y=sin(pi.x) '!$D$65:$D$66</definedName>
    <definedName name="inpB">'Learning y=sin(pi.x) '!$D$72:$D$73</definedName>
    <definedName name="itb" localSheetId="1">'Learning y=sin(pi.x) '!$J$6</definedName>
    <definedName name="itc">'Learning y=sin(pi.x) '!$J$6</definedName>
    <definedName name="itcp1">'Learning y=sin(pi.x) '!$J$7</definedName>
    <definedName name="out">#REF!</definedName>
    <definedName name="out_1">#REF!</definedName>
    <definedName name="out_1A">'Learning y=sin(pi.x) '!$G$65:$G$68</definedName>
    <definedName name="out_1B">'Learning y=sin(pi.x) '!$G$72:$G$75</definedName>
    <definedName name="outA">'Learning y=sin(pi.x) '!$L$65:$L$65</definedName>
    <definedName name="outB">'Learning y=sin(pi.x) '!$L$72:$L$72</definedName>
    <definedName name="ru">'Learning y=sin(pi.x) '!$J$61</definedName>
    <definedName name="Samples">#REF!</definedName>
    <definedName name="targ">#REF!</definedName>
    <definedName name="targA">'Learning y=sin(pi.x) '!$C$65:$C$65</definedName>
    <definedName name="targB">'Learning y=sin(pi.x) '!$C$72:$C$72</definedName>
    <definedName name="TrData">'Learning y=sin(pi.x) '!$E$6:$F$55</definedName>
    <definedName name="w_1">#REF!</definedName>
    <definedName name="w_1A">'Learning y=sin(pi.x) '!$E$65:$F$67</definedName>
    <definedName name="w_1B">'Learning y=sin(pi.x) '!$E$72:$F$74</definedName>
    <definedName name="w_2">#REF!</definedName>
    <definedName name="w_2A">'Learning y=sin(pi.x) '!$H$65:$K$65</definedName>
    <definedName name="w_2B">'Learning y=sin(pi.x) '!$H$72:$K$72</definedName>
  </definedNames>
  <calcPr calcId="162913" calcMode="manual" iterate="1" iterateCount="1" iterateDelta="1.0000000000000001E-5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4" l="1"/>
  <c r="F41" i="4"/>
  <c r="F37" i="4"/>
  <c r="T53" i="4"/>
  <c r="T52" i="4"/>
  <c r="T51" i="4"/>
  <c r="T50" i="4"/>
  <c r="T49" i="4"/>
  <c r="T48" i="4"/>
  <c r="T47" i="4"/>
  <c r="D47" i="4"/>
  <c r="F47" i="4" s="1"/>
  <c r="T46" i="4"/>
  <c r="D46" i="4"/>
  <c r="F46" i="4" s="1"/>
  <c r="T45" i="4"/>
  <c r="D45" i="4"/>
  <c r="T44" i="4"/>
  <c r="D44" i="4"/>
  <c r="F44" i="4" s="1"/>
  <c r="T43" i="4"/>
  <c r="D43" i="4"/>
  <c r="F43" i="4" s="1"/>
  <c r="T42" i="4"/>
  <c r="D42" i="4"/>
  <c r="F42" i="4" s="1"/>
  <c r="T41" i="4"/>
  <c r="D41" i="4"/>
  <c r="T40" i="4"/>
  <c r="D40" i="4"/>
  <c r="F40" i="4" s="1"/>
  <c r="T39" i="4"/>
  <c r="D39" i="4"/>
  <c r="F39" i="4" s="1"/>
  <c r="T38" i="4"/>
  <c r="D38" i="4"/>
  <c r="F38" i="4" s="1"/>
  <c r="T37" i="4"/>
  <c r="D37" i="4"/>
  <c r="T36" i="4"/>
  <c r="T35" i="4"/>
  <c r="T34" i="4"/>
  <c r="T33" i="4"/>
  <c r="T32" i="4"/>
  <c r="T31" i="4"/>
  <c r="T30" i="4"/>
  <c r="T29" i="4"/>
  <c r="T28" i="4"/>
  <c r="T27" i="4"/>
  <c r="D27" i="4"/>
  <c r="F27" i="4" s="1"/>
  <c r="T26" i="4"/>
  <c r="D26" i="4"/>
  <c r="F26" i="4" s="1"/>
  <c r="T25" i="4"/>
  <c r="D25" i="4"/>
  <c r="F25" i="4" s="1"/>
  <c r="T24" i="4"/>
  <c r="D24" i="4"/>
  <c r="F24" i="4" s="1"/>
  <c r="T23" i="4"/>
  <c r="D23" i="4"/>
  <c r="F23" i="4" s="1"/>
  <c r="T22" i="4"/>
  <c r="D22" i="4"/>
  <c r="F22" i="4" s="1"/>
  <c r="T21" i="4"/>
  <c r="D21" i="4"/>
  <c r="F21" i="4" s="1"/>
  <c r="T20" i="4"/>
  <c r="D20" i="4"/>
  <c r="F20" i="4" s="1"/>
  <c r="T19" i="4"/>
  <c r="D19" i="4"/>
  <c r="F19" i="4" s="1"/>
  <c r="T18" i="4"/>
  <c r="D18" i="4"/>
  <c r="F18" i="4" s="1"/>
  <c r="T17" i="4"/>
  <c r="D17" i="4"/>
  <c r="F17" i="4" s="1"/>
  <c r="F29" i="4" s="1"/>
  <c r="T16" i="4"/>
  <c r="T15" i="4"/>
  <c r="T14" i="4"/>
  <c r="T13" i="4"/>
  <c r="T12" i="4"/>
  <c r="T11" i="4"/>
  <c r="T10" i="4"/>
  <c r="T9" i="4"/>
  <c r="T8" i="4"/>
  <c r="N8" i="4"/>
  <c r="G8" i="4" a="1"/>
  <c r="G8" i="4" s="1"/>
  <c r="T7" i="4"/>
  <c r="T6" i="4"/>
  <c r="T5" i="4"/>
  <c r="T4" i="4"/>
  <c r="F49" i="4" l="1"/>
  <c r="G9" i="4"/>
  <c r="L8" i="4" s="1" a="1"/>
  <c r="L8" i="4" s="1"/>
  <c r="G10" i="4"/>
  <c r="F55" i="1" l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M6" i="1" l="1"/>
  <c r="J5" i="1" l="1"/>
  <c r="J6" i="1"/>
  <c r="J7" i="1"/>
  <c r="E58" i="1" a="1"/>
  <c r="E58" i="1"/>
  <c r="F58" i="1"/>
  <c r="E59" i="1" a="1"/>
  <c r="E59" i="1"/>
  <c r="F59" i="1"/>
  <c r="C65" i="1"/>
  <c r="D65" i="1"/>
  <c r="E65" i="1" a="1"/>
  <c r="E65" i="1"/>
  <c r="F65" i="1"/>
  <c r="G65" i="1" a="1"/>
  <c r="G65" i="1"/>
  <c r="H65" i="1" a="1"/>
  <c r="H65" i="1"/>
  <c r="I65" i="1"/>
  <c r="J65" i="1"/>
  <c r="K65" i="1"/>
  <c r="L65" i="1" a="1"/>
  <c r="L65" i="1"/>
  <c r="N65" i="1"/>
  <c r="O65" i="1" a="1"/>
  <c r="O65" i="1"/>
  <c r="E66" i="1"/>
  <c r="F66" i="1"/>
  <c r="G66" i="1"/>
  <c r="O66" i="1"/>
  <c r="E67" i="1"/>
  <c r="F67" i="1"/>
  <c r="G67" i="1"/>
  <c r="O67" i="1"/>
  <c r="C72" i="1"/>
  <c r="D72" i="1"/>
  <c r="E72" i="1" a="1"/>
  <c r="E72" i="1"/>
  <c r="F72" i="1"/>
  <c r="G72" i="1" a="1"/>
  <c r="G72" i="1"/>
  <c r="H72" i="1" a="1"/>
  <c r="H72" i="1"/>
  <c r="I72" i="1"/>
  <c r="J72" i="1"/>
  <c r="K72" i="1"/>
  <c r="L72" i="1" a="1"/>
  <c r="L72" i="1"/>
  <c r="N72" i="1"/>
  <c r="O72" i="1" a="1"/>
  <c r="O72" i="1"/>
  <c r="E73" i="1"/>
  <c r="F73" i="1"/>
  <c r="G73" i="1"/>
  <c r="O73" i="1"/>
  <c r="E74" i="1"/>
  <c r="F74" i="1"/>
  <c r="G74" i="1"/>
  <c r="O74" i="1"/>
  <c r="M78" i="1"/>
  <c r="J79" i="1"/>
  <c r="K79" i="1"/>
</calcChain>
</file>

<file path=xl/sharedStrings.xml><?xml version="1.0" encoding="utf-8"?>
<sst xmlns="http://schemas.openxmlformats.org/spreadsheetml/2006/main" count="86" uniqueCount="75">
  <si>
    <t>targ1</t>
  </si>
  <si>
    <t>TrData</t>
  </si>
  <si>
    <t>inp1</t>
  </si>
  <si>
    <t>Sample Training Data</t>
  </si>
  <si>
    <t>itc</t>
  </si>
  <si>
    <t>itcp1</t>
  </si>
  <si>
    <t xml:space="preserve">training sample A </t>
  </si>
  <si>
    <t xml:space="preserve">training sample B </t>
  </si>
  <si>
    <t>Samples selected cycle sequentially through database.</t>
  </si>
  <si>
    <t>targA</t>
  </si>
  <si>
    <t>inpA</t>
  </si>
  <si>
    <t>outA</t>
  </si>
  <si>
    <t>delA</t>
  </si>
  <si>
    <t>targB</t>
  </si>
  <si>
    <t>inpB</t>
  </si>
  <si>
    <t>delB</t>
  </si>
  <si>
    <t>w_1A</t>
  </si>
  <si>
    <t>out_1A</t>
  </si>
  <si>
    <t>w_2A</t>
  </si>
  <si>
    <t>del_1A</t>
  </si>
  <si>
    <t>w_1B</t>
  </si>
  <si>
    <t>out_1B</t>
  </si>
  <si>
    <t>w_2B</t>
  </si>
  <si>
    <t>del_1B</t>
  </si>
  <si>
    <t>ru</t>
  </si>
  <si>
    <r>
      <t xml:space="preserve">Iteration Counter </t>
    </r>
    <r>
      <rPr>
        <b/>
        <i/>
        <sz val="11"/>
        <color theme="1"/>
        <rFont val="Calibri"/>
        <family val="2"/>
        <scheme val="minor"/>
      </rPr>
      <t>itc</t>
    </r>
    <r>
      <rPr>
        <i/>
        <sz val="11"/>
        <color theme="1"/>
        <rFont val="Calibri"/>
        <family val="2"/>
        <scheme val="minor"/>
      </rPr>
      <t xml:space="preserve">: selects training vectors </t>
    </r>
    <r>
      <rPr>
        <b/>
        <i/>
        <sz val="11"/>
        <color theme="1"/>
        <rFont val="Calibri"/>
        <family val="2"/>
      </rPr>
      <t>inp</t>
    </r>
    <r>
      <rPr>
        <i/>
        <sz val="11"/>
        <color theme="1"/>
        <rFont val="Calibri"/>
        <family val="2"/>
        <scheme val="minor"/>
      </rPr>
      <t xml:space="preserve"> and </t>
    </r>
    <r>
      <rPr>
        <b/>
        <i/>
        <sz val="11"/>
        <color theme="1"/>
        <rFont val="Calibri"/>
        <family val="2"/>
        <scheme val="minor"/>
      </rPr>
      <t>targ</t>
    </r>
  </si>
  <si>
    <r>
      <t xml:space="preserve">Initialization: for </t>
    </r>
    <r>
      <rPr>
        <b/>
        <i/>
        <sz val="11"/>
        <color theme="1"/>
        <rFont val="Calibri"/>
        <family val="2"/>
        <scheme val="minor"/>
      </rPr>
      <t>ru</t>
    </r>
    <r>
      <rPr>
        <i/>
        <sz val="11"/>
        <color theme="1"/>
        <rFont val="Calibri"/>
        <family val="2"/>
        <scheme val="minor"/>
      </rPr>
      <t>=0, initializes weights to random  (0,1) values.</t>
    </r>
  </si>
  <si>
    <t>Otherwise calculates weights by Iteration.</t>
  </si>
  <si>
    <t>inp</t>
  </si>
  <si>
    <t>Define 8 regions (bold) for each state A and B</t>
  </si>
  <si>
    <t>Light red cells denote constant bias: set to 1.</t>
  </si>
  <si>
    <t>eta</t>
  </si>
  <si>
    <t>Learning rate parameter</t>
  </si>
  <si>
    <t xml:space="preserve"> Absolute Errors</t>
  </si>
  <si>
    <t>targ-out</t>
  </si>
  <si>
    <t>Counter</t>
  </si>
  <si>
    <t>average</t>
  </si>
  <si>
    <r>
      <t>See: File</t>
    </r>
    <r>
      <rPr>
        <b/>
        <sz val="11"/>
        <color rgb="FFC00000"/>
        <rFont val="Calibri"/>
        <family val="2"/>
        <scheme val="minor"/>
      </rPr>
      <t> &gt; </t>
    </r>
    <r>
      <rPr>
        <b/>
        <i/>
        <sz val="11"/>
        <color rgb="FFC00000"/>
        <rFont val="Calibri"/>
        <family val="2"/>
        <scheme val="minor"/>
      </rPr>
      <t>Options &gt; Formulas</t>
    </r>
    <r>
      <rPr>
        <b/>
        <sz val="11"/>
        <color rgb="FFC00000"/>
        <rFont val="Calibri"/>
        <family val="2"/>
        <scheme val="minor"/>
      </rPr>
      <t>, and select the Enable iterative calculation or use Quick Access Toolbar.</t>
    </r>
  </si>
  <si>
    <t>OFFSET(TrData,itc,)</t>
  </si>
  <si>
    <t xml:space="preserve"> </t>
  </si>
  <si>
    <t>OFFSET(TrData,itcp1,)</t>
  </si>
  <si>
    <t>MOD(itc+1,50)</t>
  </si>
  <si>
    <t>outB</t>
  </si>
  <si>
    <t>50 samples</t>
  </si>
  <si>
    <t>The content of this workbook is licensed under the Creative Commons Attribution 3.0 License:</t>
  </si>
  <si>
    <t>https://creativecommons.org/licenses/by/4.0/</t>
  </si>
  <si>
    <t xml:space="preserve">Formulas and code in this workbook are licensed under the Apache 2.0 License. </t>
  </si>
  <si>
    <t>Recommended citation:</t>
  </si>
  <si>
    <t>Freedman, Roy S. Visual Backpropagation.   arXiv preprint arXiv:1501.01914 (2019).</t>
  </si>
  <si>
    <t>//----------------------------------------</t>
  </si>
  <si>
    <t>Copyright 2019 Inductive Solutions, Inc.</t>
  </si>
  <si>
    <t>Licensed under the Apache License, Version 2.0 (the "License");</t>
  </si>
  <si>
    <t>you may not use this file except in compliance with the License.</t>
  </si>
  <si>
    <t>You may obtain a copy of the License at</t>
  </si>
  <si>
    <t>http://www.apache.org/licenses/LICENSE-2.0</t>
  </si>
  <si>
    <t>Unless required by applicable law or agreed to in writing, software</t>
  </si>
  <si>
    <t>distributed under the License is distributed on an "AS IS" BASIS,</t>
  </si>
  <si>
    <t>WITHOUT WARRANTIES OR CONDITIONS OF ANY KIND, either express or implied.</t>
  </si>
  <si>
    <t>See the License for the specific language governing permissions and</t>
  </si>
  <si>
    <t>limitations under the License.</t>
  </si>
  <si>
    <t>// -------------------------------------------</t>
  </si>
  <si>
    <t>https://arxiv.org/abs/1501.01914</t>
  </si>
  <si>
    <t xml:space="preserve">URL: </t>
  </si>
  <si>
    <t>Exact</t>
  </si>
  <si>
    <t>input</t>
  </si>
  <si>
    <t>exact</t>
  </si>
  <si>
    <t>ML (2 place)</t>
  </si>
  <si>
    <t>1-3-1 Topology with tanh activation:  Resultant Feedforward Network</t>
  </si>
  <si>
    <t>(Extrapolated)</t>
  </si>
  <si>
    <t>AbsError</t>
  </si>
  <si>
    <t>Average AbsError</t>
  </si>
  <si>
    <t>INTERPOLATED (Out of Sample) DATA</t>
  </si>
  <si>
    <t>TRAINED (In Sample) DATA</t>
  </si>
  <si>
    <t xml:space="preserve">NOTE:  This sheet uses "circular references".  Calculation Must be set to Manual.  To Calculate Sheet: Press SHIFT-F9.  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</si>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</sst>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EE6DE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9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/>
    <xf numFmtId="0" fontId="0" fillId="0" borderId="11" xfId="0" applyBorder="1"/>
    <xf numFmtId="0" fontId="0" fillId="0" borderId="12" xfId="0" applyBorder="1"/>
    <xf numFmtId="0" fontId="1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11" xfId="0" applyFont="1" applyBorder="1"/>
    <xf numFmtId="0" fontId="0" fillId="0" borderId="13" xfId="0" applyBorder="1"/>
    <xf numFmtId="0" fontId="0" fillId="0" borderId="14" xfId="0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6" xfId="0" applyBorder="1"/>
    <xf numFmtId="0" fontId="0" fillId="0" borderId="18" xfId="0" applyBorder="1"/>
    <xf numFmtId="0" fontId="0" fillId="0" borderId="15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18" xfId="0" applyFill="1" applyBorder="1"/>
    <xf numFmtId="0" fontId="1" fillId="0" borderId="0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7" xfId="0" applyFill="1" applyBorder="1"/>
    <xf numFmtId="0" fontId="0" fillId="0" borderId="1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2" borderId="3" xfId="0" applyFont="1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0" fillId="0" borderId="22" xfId="0" applyFill="1" applyBorder="1"/>
    <xf numFmtId="0" fontId="0" fillId="0" borderId="17" xfId="0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8" fillId="0" borderId="0" xfId="1"/>
    <xf numFmtId="0" fontId="9" fillId="0" borderId="0" xfId="0" applyFont="1"/>
    <xf numFmtId="0" fontId="0" fillId="4" borderId="0" xfId="0" applyFill="1"/>
    <xf numFmtId="0" fontId="0" fillId="0" borderId="0" xfId="0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EE6D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'Learning y=sin(pi.x) '!$F$5</c:f>
              <c:strCache>
                <c:ptCount val="1"/>
                <c:pt idx="0">
                  <c:v>targ1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'Learning y=sin(pi.x) '!$E$6:$E$55</c:f>
              <c:numCache>
                <c:formatCode>General</c:formatCode>
                <c:ptCount val="50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0.70000000000000007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0.82000000000000006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0.94000000000000006</c:v>
                </c:pt>
                <c:pt idx="48">
                  <c:v>0.96</c:v>
                </c:pt>
                <c:pt idx="49">
                  <c:v>0.98</c:v>
                </c:pt>
              </c:numCache>
            </c:numRef>
          </c:cat>
          <c:val>
            <c:numRef>
              <c:f>'Learning y=sin(pi.x) '!$F$6:$F$55</c:f>
              <c:numCache>
                <c:formatCode>General</c:formatCode>
                <c:ptCount val="50"/>
                <c:pt idx="0">
                  <c:v>0</c:v>
                </c:pt>
                <c:pt idx="1">
                  <c:v>6.2790519529313374E-2</c:v>
                </c:pt>
                <c:pt idx="2">
                  <c:v>0.12533323356430426</c:v>
                </c:pt>
                <c:pt idx="3">
                  <c:v>0.1873813145857246</c:v>
                </c:pt>
                <c:pt idx="4">
                  <c:v>0.24868988716485479</c:v>
                </c:pt>
                <c:pt idx="5">
                  <c:v>0.3090169943749474</c:v>
                </c:pt>
                <c:pt idx="6">
                  <c:v>0.36812455268467792</c:v>
                </c:pt>
                <c:pt idx="7">
                  <c:v>0.42577929156507272</c:v>
                </c:pt>
                <c:pt idx="8">
                  <c:v>0.48175367410171532</c:v>
                </c:pt>
                <c:pt idx="9">
                  <c:v>0.53582679497899666</c:v>
                </c:pt>
                <c:pt idx="10">
                  <c:v>0.58778525229247314</c:v>
                </c:pt>
                <c:pt idx="11">
                  <c:v>0.63742398974868963</c:v>
                </c:pt>
                <c:pt idx="12">
                  <c:v>0.68454710592868862</c:v>
                </c:pt>
                <c:pt idx="13">
                  <c:v>0.72896862742141155</c:v>
                </c:pt>
                <c:pt idx="14">
                  <c:v>0.77051324277578925</c:v>
                </c:pt>
                <c:pt idx="15">
                  <c:v>0.80901699437494745</c:v>
                </c:pt>
                <c:pt idx="16">
                  <c:v>0.84432792550201508</c:v>
                </c:pt>
                <c:pt idx="17">
                  <c:v>0.87630668004386369</c:v>
                </c:pt>
                <c:pt idx="18">
                  <c:v>0.90482705246601958</c:v>
                </c:pt>
                <c:pt idx="19">
                  <c:v>0.92977648588825135</c:v>
                </c:pt>
                <c:pt idx="20">
                  <c:v>0.95105651629515353</c:v>
                </c:pt>
                <c:pt idx="21">
                  <c:v>0.96858316112863108</c:v>
                </c:pt>
                <c:pt idx="22">
                  <c:v>0.98228725072868861</c:v>
                </c:pt>
                <c:pt idx="23">
                  <c:v>0.99211470131447788</c:v>
                </c:pt>
                <c:pt idx="24">
                  <c:v>0.99802672842827156</c:v>
                </c:pt>
                <c:pt idx="25">
                  <c:v>1</c:v>
                </c:pt>
                <c:pt idx="26">
                  <c:v>0.99802672842827156</c:v>
                </c:pt>
                <c:pt idx="27">
                  <c:v>0.99211470131447776</c:v>
                </c:pt>
                <c:pt idx="28">
                  <c:v>0.98228725072868861</c:v>
                </c:pt>
                <c:pt idx="29">
                  <c:v>0.96858316112863119</c:v>
                </c:pt>
                <c:pt idx="30">
                  <c:v>0.95105651629515364</c:v>
                </c:pt>
                <c:pt idx="31">
                  <c:v>0.92977648588825135</c:v>
                </c:pt>
                <c:pt idx="32">
                  <c:v>0.90482705246601947</c:v>
                </c:pt>
                <c:pt idx="33">
                  <c:v>0.87630668004386347</c:v>
                </c:pt>
                <c:pt idx="34">
                  <c:v>0.84432792550201496</c:v>
                </c:pt>
                <c:pt idx="35">
                  <c:v>0.80901699437494745</c:v>
                </c:pt>
                <c:pt idx="36">
                  <c:v>0.77051324277578925</c:v>
                </c:pt>
                <c:pt idx="37">
                  <c:v>0.72896862742141144</c:v>
                </c:pt>
                <c:pt idx="38">
                  <c:v>0.68454710592868884</c:v>
                </c:pt>
                <c:pt idx="39">
                  <c:v>0.63742398974868986</c:v>
                </c:pt>
                <c:pt idx="40">
                  <c:v>0.58778525229247325</c:v>
                </c:pt>
                <c:pt idx="41">
                  <c:v>0.53582679497899666</c:v>
                </c:pt>
                <c:pt idx="42">
                  <c:v>0.4817536741017156</c:v>
                </c:pt>
                <c:pt idx="43">
                  <c:v>0.42577929156507288</c:v>
                </c:pt>
                <c:pt idx="44">
                  <c:v>0.36812455268467814</c:v>
                </c:pt>
                <c:pt idx="45">
                  <c:v>0.30901699437494751</c:v>
                </c:pt>
                <c:pt idx="46">
                  <c:v>0.24868988716485482</c:v>
                </c:pt>
                <c:pt idx="47">
                  <c:v>0.18738131458572457</c:v>
                </c:pt>
                <c:pt idx="48">
                  <c:v>0.12533323356430454</c:v>
                </c:pt>
                <c:pt idx="49">
                  <c:v>6.2790519529313582E-2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E1-42F3-B2AD-4B23CEC9F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0038831"/>
        <c:axId val="1990040495"/>
      </c:lineChart>
      <c:catAx>
        <c:axId val="1990038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0040495"/>
        <c:crosses val="autoZero"/>
        <c:auto val="1"/>
        <c:lblAlgn val="ctr"/>
        <c:lblOffset val="100"/>
        <c:noMultiLvlLbl val="0"/>
      </c:catAx>
      <c:valAx>
        <c:axId val="1990040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00388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y=sin(pi*x)</a:t>
            </a:r>
          </a:p>
          <a:p>
            <a:pPr>
              <a:defRPr/>
            </a:pPr>
            <a:r>
              <a:rPr lang="en-US"/>
              <a:t>In-Sample Training Data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Validation!$T$3</c:f>
              <c:strCache>
                <c:ptCount val="1"/>
                <c:pt idx="0">
                  <c:v>targ1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Validation!$S$4:$S$53</c:f>
              <c:numCache>
                <c:formatCode>General</c:formatCode>
                <c:ptCount val="50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0.70000000000000007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0.82000000000000006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0.94000000000000006</c:v>
                </c:pt>
                <c:pt idx="48">
                  <c:v>0.96</c:v>
                </c:pt>
                <c:pt idx="49">
                  <c:v>0.98</c:v>
                </c:pt>
              </c:numCache>
            </c:numRef>
          </c:xVal>
          <c:yVal>
            <c:numRef>
              <c:f>Validation!$T$4:$T$53</c:f>
              <c:numCache>
                <c:formatCode>General</c:formatCode>
                <c:ptCount val="50"/>
                <c:pt idx="0">
                  <c:v>0</c:v>
                </c:pt>
                <c:pt idx="1">
                  <c:v>6.2790519529313374E-2</c:v>
                </c:pt>
                <c:pt idx="2">
                  <c:v>0.12533323356430426</c:v>
                </c:pt>
                <c:pt idx="3">
                  <c:v>0.1873813145857246</c:v>
                </c:pt>
                <c:pt idx="4">
                  <c:v>0.24868988716485479</c:v>
                </c:pt>
                <c:pt idx="5">
                  <c:v>0.3090169943749474</c:v>
                </c:pt>
                <c:pt idx="6">
                  <c:v>0.36812455268467792</c:v>
                </c:pt>
                <c:pt idx="7">
                  <c:v>0.42577929156507272</c:v>
                </c:pt>
                <c:pt idx="8">
                  <c:v>0.48175367410171532</c:v>
                </c:pt>
                <c:pt idx="9">
                  <c:v>0.53582679497899666</c:v>
                </c:pt>
                <c:pt idx="10">
                  <c:v>0.58778525229247314</c:v>
                </c:pt>
                <c:pt idx="11">
                  <c:v>0.63742398974868963</c:v>
                </c:pt>
                <c:pt idx="12">
                  <c:v>0.68454710592868862</c:v>
                </c:pt>
                <c:pt idx="13">
                  <c:v>0.72896862742141155</c:v>
                </c:pt>
                <c:pt idx="14">
                  <c:v>0.77051324277578925</c:v>
                </c:pt>
                <c:pt idx="15">
                  <c:v>0.80901699437494745</c:v>
                </c:pt>
                <c:pt idx="16">
                  <c:v>0.84432792550201508</c:v>
                </c:pt>
                <c:pt idx="17">
                  <c:v>0.87630668004386369</c:v>
                </c:pt>
                <c:pt idx="18">
                  <c:v>0.90482705246601958</c:v>
                </c:pt>
                <c:pt idx="19">
                  <c:v>0.92977648588825135</c:v>
                </c:pt>
                <c:pt idx="20">
                  <c:v>0.95105651629515353</c:v>
                </c:pt>
                <c:pt idx="21">
                  <c:v>0.96858316112863108</c:v>
                </c:pt>
                <c:pt idx="22">
                  <c:v>0.98228725072868861</c:v>
                </c:pt>
                <c:pt idx="23">
                  <c:v>0.99211470131447788</c:v>
                </c:pt>
                <c:pt idx="24">
                  <c:v>0.99802672842827156</c:v>
                </c:pt>
                <c:pt idx="25">
                  <c:v>1</c:v>
                </c:pt>
                <c:pt idx="26">
                  <c:v>0.99802672842827156</c:v>
                </c:pt>
                <c:pt idx="27">
                  <c:v>0.99211470131447776</c:v>
                </c:pt>
                <c:pt idx="28">
                  <c:v>0.98228725072868861</c:v>
                </c:pt>
                <c:pt idx="29">
                  <c:v>0.96858316112863119</c:v>
                </c:pt>
                <c:pt idx="30">
                  <c:v>0.95105651629515364</c:v>
                </c:pt>
                <c:pt idx="31">
                  <c:v>0.92977648588825135</c:v>
                </c:pt>
                <c:pt idx="32">
                  <c:v>0.90482705246601947</c:v>
                </c:pt>
                <c:pt idx="33">
                  <c:v>0.87630668004386347</c:v>
                </c:pt>
                <c:pt idx="34">
                  <c:v>0.84432792550201496</c:v>
                </c:pt>
                <c:pt idx="35">
                  <c:v>0.80901699437494745</c:v>
                </c:pt>
                <c:pt idx="36">
                  <c:v>0.77051324277578925</c:v>
                </c:pt>
                <c:pt idx="37">
                  <c:v>0.72896862742141144</c:v>
                </c:pt>
                <c:pt idx="38">
                  <c:v>0.68454710592868884</c:v>
                </c:pt>
                <c:pt idx="39">
                  <c:v>0.63742398974868986</c:v>
                </c:pt>
                <c:pt idx="40">
                  <c:v>0.58778525229247325</c:v>
                </c:pt>
                <c:pt idx="41">
                  <c:v>0.53582679497899666</c:v>
                </c:pt>
                <c:pt idx="42">
                  <c:v>0.4817536741017156</c:v>
                </c:pt>
                <c:pt idx="43">
                  <c:v>0.42577929156507288</c:v>
                </c:pt>
                <c:pt idx="44">
                  <c:v>0.36812455268467814</c:v>
                </c:pt>
                <c:pt idx="45">
                  <c:v>0.30901699437494751</c:v>
                </c:pt>
                <c:pt idx="46">
                  <c:v>0.24868988716485482</c:v>
                </c:pt>
                <c:pt idx="47">
                  <c:v>0.18738131458572457</c:v>
                </c:pt>
                <c:pt idx="48">
                  <c:v>0.12533323356430454</c:v>
                </c:pt>
                <c:pt idx="49">
                  <c:v>6.2790519529313582E-2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51-4782-8365-7817BBA1A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6127"/>
        <c:axId val="11528623"/>
      </c:scatterChart>
      <c:valAx>
        <c:axId val="115261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28623"/>
        <c:crosses val="autoZero"/>
        <c:crossBetween val="midCat"/>
      </c:valAx>
      <c:valAx>
        <c:axId val="11528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261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y=sin(pi*x):</a:t>
            </a:r>
            <a:r>
              <a:rPr lang="en-US" baseline="0"/>
              <a:t> </a:t>
            </a:r>
            <a:r>
              <a:rPr lang="en-US"/>
              <a:t>Exact</a:t>
            </a:r>
            <a:r>
              <a:rPr lang="en-US" baseline="0"/>
              <a:t> vs ML for In-Sample Data</a:t>
            </a:r>
          </a:p>
          <a:p>
            <a:pPr>
              <a:defRPr/>
            </a:pPr>
            <a:r>
              <a:rPr lang="en-US" sz="1200" baseline="0"/>
              <a:t>Chart: Excel cubic spline interpolation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Validation!$D$16</c:f>
              <c:strCache>
                <c:ptCount val="1"/>
                <c:pt idx="0">
                  <c:v>exact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Validation!$C$17:$C$27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Validation!$D$17:$D$27</c:f>
              <c:numCache>
                <c:formatCode>General</c:formatCode>
                <c:ptCount val="11"/>
                <c:pt idx="0">
                  <c:v>0</c:v>
                </c:pt>
                <c:pt idx="1">
                  <c:v>0.3090169943749474</c:v>
                </c:pt>
                <c:pt idx="2">
                  <c:v>0.58778525229247314</c:v>
                </c:pt>
                <c:pt idx="3">
                  <c:v>0.80901699437494745</c:v>
                </c:pt>
                <c:pt idx="4">
                  <c:v>0.95105651629515353</c:v>
                </c:pt>
                <c:pt idx="5">
                  <c:v>1</c:v>
                </c:pt>
                <c:pt idx="6">
                  <c:v>0.95105651629515364</c:v>
                </c:pt>
                <c:pt idx="7">
                  <c:v>0.80901699437494745</c:v>
                </c:pt>
                <c:pt idx="8">
                  <c:v>0.58778525229247325</c:v>
                </c:pt>
                <c:pt idx="9">
                  <c:v>0.30901699437494751</c:v>
                </c:pt>
                <c:pt idx="10">
                  <c:v>1.22514845490862E-16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E7-4332-BDEF-8F4E797842CE}"/>
            </c:ext>
          </c:extLst>
        </c:ser>
        <c:ser>
          <c:idx val="1"/>
          <c:order val="1"/>
          <c:tx>
            <c:strRef>
              <c:f>Validation!$E$16</c:f>
              <c:strCache>
                <c:ptCount val="1"/>
                <c:pt idx="0">
                  <c:v>ML (2 place)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Validation!$C$17:$C$27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cat>
          <c:val>
            <c:numRef>
              <c:f>Validation!$E$17:$E$27</c:f>
              <c:numCache>
                <c:formatCode>General</c:formatCode>
                <c:ptCount val="11"/>
                <c:pt idx="0">
                  <c:v>0.04</c:v>
                </c:pt>
                <c:pt idx="1">
                  <c:v>0.28000000000000003</c:v>
                </c:pt>
                <c:pt idx="2">
                  <c:v>0.59</c:v>
                </c:pt>
                <c:pt idx="3">
                  <c:v>0.81</c:v>
                </c:pt>
                <c:pt idx="4">
                  <c:v>0.93</c:v>
                </c:pt>
                <c:pt idx="5">
                  <c:v>0.96</c:v>
                </c:pt>
                <c:pt idx="6">
                  <c:v>0.93</c:v>
                </c:pt>
                <c:pt idx="7">
                  <c:v>0.83</c:v>
                </c:pt>
                <c:pt idx="8">
                  <c:v>0.59</c:v>
                </c:pt>
                <c:pt idx="9">
                  <c:v>0.28999999999999998</c:v>
                </c:pt>
                <c:pt idx="10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E7-4332-BDEF-8F4E79784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23631"/>
        <c:axId val="11524047"/>
      </c:lineChart>
      <c:catAx>
        <c:axId val="11523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24047"/>
        <c:crosses val="autoZero"/>
        <c:auto val="1"/>
        <c:lblAlgn val="ctr"/>
        <c:lblOffset val="100"/>
        <c:noMultiLvlLbl val="0"/>
      </c:catAx>
      <c:valAx>
        <c:axId val="11524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23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y=sin(pi*x): Exact vs ML for Out-Sample Data</a:t>
            </a:r>
          </a:p>
          <a:p>
            <a:pPr>
              <a:defRPr/>
            </a:pPr>
            <a:r>
              <a:rPr lang="en-US" sz="1200" b="0" i="0" baseline="0">
                <a:effectLst/>
              </a:rPr>
              <a:t>Chart: Excel Cubic Spline Interpolation</a:t>
            </a:r>
            <a:endParaRPr lang="en-US" sz="1200" baseline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Validation!$D$36</c:f>
              <c:strCache>
                <c:ptCount val="1"/>
                <c:pt idx="0">
                  <c:v>exact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Validation!$C$37:$C$47</c:f>
              <c:numCache>
                <c:formatCode>General</c:formatCode>
                <c:ptCount val="11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0.44</c:v>
                </c:pt>
                <c:pt idx="5">
                  <c:v>0.55000000000000004</c:v>
                </c:pt>
                <c:pt idx="6">
                  <c:v>0.65</c:v>
                </c:pt>
                <c:pt idx="7">
                  <c:v>0.75</c:v>
                </c:pt>
                <c:pt idx="8">
                  <c:v>0.85</c:v>
                </c:pt>
                <c:pt idx="9">
                  <c:v>0.95</c:v>
                </c:pt>
                <c:pt idx="10">
                  <c:v>1.05</c:v>
                </c:pt>
              </c:numCache>
            </c:numRef>
          </c:xVal>
          <c:yVal>
            <c:numRef>
              <c:f>Validation!$D$37:$D$47</c:f>
              <c:numCache>
                <c:formatCode>General</c:formatCode>
                <c:ptCount val="11"/>
                <c:pt idx="0">
                  <c:v>0.15643446504023087</c:v>
                </c:pt>
                <c:pt idx="1">
                  <c:v>0.45399049973954675</c:v>
                </c:pt>
                <c:pt idx="2">
                  <c:v>0.70710678118654746</c:v>
                </c:pt>
                <c:pt idx="3">
                  <c:v>0.89100652418836779</c:v>
                </c:pt>
                <c:pt idx="4">
                  <c:v>0.98228725072868861</c:v>
                </c:pt>
                <c:pt idx="5">
                  <c:v>0.98768834059513766</c:v>
                </c:pt>
                <c:pt idx="6">
                  <c:v>0.8910065241883679</c:v>
                </c:pt>
                <c:pt idx="7">
                  <c:v>0.70710678118654757</c:v>
                </c:pt>
                <c:pt idx="8">
                  <c:v>0.45399049973954686</c:v>
                </c:pt>
                <c:pt idx="9">
                  <c:v>0.15643446504023098</c:v>
                </c:pt>
                <c:pt idx="10">
                  <c:v>-0.15643446504023073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DA-4B19-B497-832CC226D02B}"/>
            </c:ext>
          </c:extLst>
        </c:ser>
        <c:ser>
          <c:idx val="1"/>
          <c:order val="1"/>
          <c:tx>
            <c:strRef>
              <c:f>Validation!$E$36</c:f>
              <c:strCache>
                <c:ptCount val="1"/>
                <c:pt idx="0">
                  <c:v>ML (2 place)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Validation!$C$37:$C$47</c:f>
              <c:numCache>
                <c:formatCode>General</c:formatCode>
                <c:ptCount val="11"/>
                <c:pt idx="0">
                  <c:v>0.05</c:v>
                </c:pt>
                <c:pt idx="1">
                  <c:v>0.15</c:v>
                </c:pt>
                <c:pt idx="2">
                  <c:v>0.25</c:v>
                </c:pt>
                <c:pt idx="3">
                  <c:v>0.35</c:v>
                </c:pt>
                <c:pt idx="4">
                  <c:v>0.44</c:v>
                </c:pt>
                <c:pt idx="5">
                  <c:v>0.55000000000000004</c:v>
                </c:pt>
                <c:pt idx="6">
                  <c:v>0.65</c:v>
                </c:pt>
                <c:pt idx="7">
                  <c:v>0.75</c:v>
                </c:pt>
                <c:pt idx="8">
                  <c:v>0.85</c:v>
                </c:pt>
                <c:pt idx="9">
                  <c:v>0.95</c:v>
                </c:pt>
                <c:pt idx="10">
                  <c:v>1.05</c:v>
                </c:pt>
              </c:numCache>
            </c:numRef>
          </c:xVal>
          <c:yVal>
            <c:numRef>
              <c:f>Validation!$E$37:$E$47</c:f>
              <c:numCache>
                <c:formatCode>General</c:formatCode>
                <c:ptCount val="11"/>
                <c:pt idx="0">
                  <c:v>0.15</c:v>
                </c:pt>
                <c:pt idx="1">
                  <c:v>0.45</c:v>
                </c:pt>
                <c:pt idx="2">
                  <c:v>0.73</c:v>
                </c:pt>
                <c:pt idx="3">
                  <c:v>0.89</c:v>
                </c:pt>
                <c:pt idx="4">
                  <c:v>0.99</c:v>
                </c:pt>
                <c:pt idx="5">
                  <c:v>0.99</c:v>
                </c:pt>
                <c:pt idx="6">
                  <c:v>0.89</c:v>
                </c:pt>
                <c:pt idx="7">
                  <c:v>0.71</c:v>
                </c:pt>
                <c:pt idx="8">
                  <c:v>0.45</c:v>
                </c:pt>
                <c:pt idx="9">
                  <c:v>0.16</c:v>
                </c:pt>
                <c:pt idx="10">
                  <c:v>-0.03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DA-4B19-B497-832CC226D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176495"/>
        <c:axId val="38182735"/>
      </c:scatterChart>
      <c:valAx>
        <c:axId val="381764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82735"/>
        <c:crosses val="autoZero"/>
        <c:crossBetween val="midCat"/>
      </c:valAx>
      <c:valAx>
        <c:axId val="38182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1764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26</xdr:row>
      <xdr:rowOff>80962</xdr:rowOff>
    </xdr:from>
    <xdr:to>
      <xdr:col>15</xdr:col>
      <xdr:colOff>171450</xdr:colOff>
      <xdr:row>40</xdr:row>
      <xdr:rowOff>157162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533400</xdr:colOff>
      <xdr:row>0</xdr:row>
      <xdr:rowOff>157162</xdr:rowOff>
    </xdr:from>
    <xdr:to>
      <xdr:col>28</xdr:col>
      <xdr:colOff>228600</xdr:colOff>
      <xdr:row>14</xdr:row>
      <xdr:rowOff>233362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14</xdr:row>
      <xdr:rowOff>119062</xdr:rowOff>
    </xdr:from>
    <xdr:to>
      <xdr:col>13</xdr:col>
      <xdr:colOff>504825</xdr:colOff>
      <xdr:row>28</xdr:row>
      <xdr:rowOff>147637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166687</xdr:colOff>
      <xdr:row>34</xdr:row>
      <xdr:rowOff>109537</xdr:rowOff>
    </xdr:from>
    <xdr:to>
      <xdr:col>13</xdr:col>
      <xdr:colOff>471487</xdr:colOff>
      <xdr:row>48</xdr:row>
      <xdr:rowOff>138112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y-vb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Program vs Formula"/>
      <sheetName val="Nonlinear Regression"/>
      <sheetName val="calc1"/>
    </sheetNames>
    <sheetDataSet>
      <sheetData sheetId="0"/>
      <sheetData sheetId="1"/>
      <sheetData sheetId="2">
        <row r="3">
          <cell r="T3" t="str">
            <v>targ1</v>
          </cell>
        </row>
        <row r="4">
          <cell r="S4">
            <v>0</v>
          </cell>
          <cell r="T4">
            <v>0</v>
          </cell>
        </row>
        <row r="5">
          <cell r="S5">
            <v>0.02</v>
          </cell>
          <cell r="T5">
            <v>6.2790519529313374E-2</v>
          </cell>
        </row>
        <row r="6">
          <cell r="S6">
            <v>0.04</v>
          </cell>
          <cell r="T6">
            <v>0.12533323356430426</v>
          </cell>
        </row>
        <row r="7">
          <cell r="S7">
            <v>0.06</v>
          </cell>
          <cell r="T7">
            <v>0.1873813145857246</v>
          </cell>
        </row>
        <row r="8">
          <cell r="S8">
            <v>0.08</v>
          </cell>
          <cell r="T8">
            <v>0.24868988716485479</v>
          </cell>
        </row>
        <row r="9">
          <cell r="S9">
            <v>0.1</v>
          </cell>
          <cell r="T9">
            <v>0.3090169943749474</v>
          </cell>
        </row>
        <row r="10">
          <cell r="S10">
            <v>0.12</v>
          </cell>
          <cell r="T10">
            <v>0.36812455268467792</v>
          </cell>
        </row>
        <row r="11">
          <cell r="S11">
            <v>0.14000000000000001</v>
          </cell>
          <cell r="T11">
            <v>0.42577929156507272</v>
          </cell>
        </row>
        <row r="12">
          <cell r="S12">
            <v>0.16</v>
          </cell>
          <cell r="T12">
            <v>0.48175367410171532</v>
          </cell>
        </row>
        <row r="13">
          <cell r="S13">
            <v>0.18</v>
          </cell>
          <cell r="T13">
            <v>0.53582679497899666</v>
          </cell>
        </row>
        <row r="14">
          <cell r="S14">
            <v>0.2</v>
          </cell>
          <cell r="T14">
            <v>0.58778525229247314</v>
          </cell>
        </row>
        <row r="15">
          <cell r="S15">
            <v>0.22</v>
          </cell>
          <cell r="T15">
            <v>0.63742398974868963</v>
          </cell>
        </row>
        <row r="16">
          <cell r="D16" t="str">
            <v>exact</v>
          </cell>
          <cell r="E16" t="str">
            <v>ML (2 place)</v>
          </cell>
          <cell r="S16">
            <v>0.24</v>
          </cell>
          <cell r="T16">
            <v>0.68454710592868862</v>
          </cell>
        </row>
        <row r="17">
          <cell r="C17">
            <v>0</v>
          </cell>
          <cell r="D17">
            <v>0</v>
          </cell>
          <cell r="E17">
            <v>0.04</v>
          </cell>
          <cell r="S17">
            <v>0.26</v>
          </cell>
          <cell r="T17">
            <v>0.72896862742141155</v>
          </cell>
        </row>
        <row r="18">
          <cell r="C18">
            <v>0.1</v>
          </cell>
          <cell r="D18">
            <v>0.3090169943749474</v>
          </cell>
          <cell r="E18">
            <v>0.28000000000000003</v>
          </cell>
          <cell r="S18">
            <v>0.28000000000000003</v>
          </cell>
          <cell r="T18">
            <v>0.77051324277578925</v>
          </cell>
        </row>
        <row r="19">
          <cell r="C19">
            <v>0.2</v>
          </cell>
          <cell r="D19">
            <v>0.58778525229247314</v>
          </cell>
          <cell r="E19">
            <v>0.59</v>
          </cell>
          <cell r="S19">
            <v>0.3</v>
          </cell>
          <cell r="T19">
            <v>0.80901699437494745</v>
          </cell>
        </row>
        <row r="20">
          <cell r="C20">
            <v>0.3</v>
          </cell>
          <cell r="D20">
            <v>0.80901699437494745</v>
          </cell>
          <cell r="E20">
            <v>0.81</v>
          </cell>
          <cell r="S20">
            <v>0.32</v>
          </cell>
          <cell r="T20">
            <v>0.84432792550201508</v>
          </cell>
        </row>
        <row r="21">
          <cell r="C21">
            <v>0.4</v>
          </cell>
          <cell r="D21">
            <v>0.95105651629515353</v>
          </cell>
          <cell r="E21">
            <v>0.93</v>
          </cell>
          <cell r="S21">
            <v>0.34</v>
          </cell>
          <cell r="T21">
            <v>0.87630668004386369</v>
          </cell>
        </row>
        <row r="22">
          <cell r="C22">
            <v>0.5</v>
          </cell>
          <cell r="D22">
            <v>1</v>
          </cell>
          <cell r="E22">
            <v>0.96</v>
          </cell>
          <cell r="S22">
            <v>0.36</v>
          </cell>
          <cell r="T22">
            <v>0.90482705246601958</v>
          </cell>
        </row>
        <row r="23">
          <cell r="C23">
            <v>0.6</v>
          </cell>
          <cell r="D23">
            <v>0.95105651629515364</v>
          </cell>
          <cell r="E23">
            <v>0.93</v>
          </cell>
          <cell r="S23">
            <v>0.38</v>
          </cell>
          <cell r="T23">
            <v>0.92977648588825135</v>
          </cell>
        </row>
        <row r="24">
          <cell r="C24">
            <v>0.7</v>
          </cell>
          <cell r="D24">
            <v>0.80901699437494745</v>
          </cell>
          <cell r="E24">
            <v>0.83</v>
          </cell>
          <cell r="S24">
            <v>0.4</v>
          </cell>
          <cell r="T24">
            <v>0.95105651629515353</v>
          </cell>
        </row>
        <row r="25">
          <cell r="C25">
            <v>0.8</v>
          </cell>
          <cell r="D25">
            <v>0.58778525229247325</v>
          </cell>
          <cell r="E25">
            <v>0.59</v>
          </cell>
          <cell r="S25">
            <v>0.42</v>
          </cell>
          <cell r="T25">
            <v>0.96858316112863108</v>
          </cell>
        </row>
        <row r="26">
          <cell r="C26">
            <v>0.9</v>
          </cell>
          <cell r="D26">
            <v>0.30901699437494751</v>
          </cell>
          <cell r="E26">
            <v>0.28999999999999998</v>
          </cell>
          <cell r="S26">
            <v>0.44</v>
          </cell>
          <cell r="T26">
            <v>0.98228725072868861</v>
          </cell>
        </row>
        <row r="27">
          <cell r="C27">
            <v>1</v>
          </cell>
          <cell r="D27">
            <v>1.22514845490862E-16</v>
          </cell>
          <cell r="E27">
            <v>0.05</v>
          </cell>
          <cell r="S27">
            <v>0.46</v>
          </cell>
          <cell r="T27">
            <v>0.99211470131447788</v>
          </cell>
        </row>
        <row r="28">
          <cell r="S28">
            <v>0.48</v>
          </cell>
          <cell r="T28">
            <v>0.99802672842827156</v>
          </cell>
        </row>
        <row r="29">
          <cell r="S29">
            <v>0.5</v>
          </cell>
          <cell r="T29">
            <v>1</v>
          </cell>
        </row>
        <row r="30">
          <cell r="S30">
            <v>0.52</v>
          </cell>
          <cell r="T30">
            <v>0.99802672842827156</v>
          </cell>
        </row>
        <row r="31">
          <cell r="S31">
            <v>0.54</v>
          </cell>
          <cell r="T31">
            <v>0.99211470131447776</v>
          </cell>
        </row>
        <row r="32">
          <cell r="S32">
            <v>0.56000000000000005</v>
          </cell>
          <cell r="T32">
            <v>0.98228725072868861</v>
          </cell>
        </row>
        <row r="33">
          <cell r="S33">
            <v>0.57999999999999996</v>
          </cell>
          <cell r="T33">
            <v>0.96858316112863119</v>
          </cell>
        </row>
        <row r="34">
          <cell r="S34">
            <v>0.6</v>
          </cell>
          <cell r="T34">
            <v>0.95105651629515364</v>
          </cell>
        </row>
        <row r="35">
          <cell r="S35">
            <v>0.62</v>
          </cell>
          <cell r="T35">
            <v>0.92977648588825135</v>
          </cell>
        </row>
        <row r="36">
          <cell r="D36" t="str">
            <v>exact</v>
          </cell>
          <cell r="E36" t="str">
            <v>ML (2 place)</v>
          </cell>
          <cell r="S36">
            <v>0.64</v>
          </cell>
          <cell r="T36">
            <v>0.90482705246601947</v>
          </cell>
        </row>
        <row r="37">
          <cell r="C37">
            <v>0.05</v>
          </cell>
          <cell r="D37">
            <v>0.15643446504023087</v>
          </cell>
          <cell r="E37">
            <v>0.15</v>
          </cell>
          <cell r="S37">
            <v>0.66</v>
          </cell>
          <cell r="T37">
            <v>0.87630668004386347</v>
          </cell>
        </row>
        <row r="38">
          <cell r="C38">
            <v>0.15</v>
          </cell>
          <cell r="D38">
            <v>0.45399049973954675</v>
          </cell>
          <cell r="E38">
            <v>0.45</v>
          </cell>
          <cell r="S38">
            <v>0.68</v>
          </cell>
          <cell r="T38">
            <v>0.84432792550201496</v>
          </cell>
        </row>
        <row r="39">
          <cell r="C39">
            <v>0.25</v>
          </cell>
          <cell r="D39">
            <v>0.70710678118654746</v>
          </cell>
          <cell r="E39">
            <v>0.73</v>
          </cell>
          <cell r="S39">
            <v>0.70000000000000007</v>
          </cell>
          <cell r="T39">
            <v>0.80901699437494745</v>
          </cell>
        </row>
        <row r="40">
          <cell r="C40">
            <v>0.35</v>
          </cell>
          <cell r="D40">
            <v>0.89100652418836779</v>
          </cell>
          <cell r="E40">
            <v>0.89</v>
          </cell>
          <cell r="S40">
            <v>0.72</v>
          </cell>
          <cell r="T40">
            <v>0.77051324277578925</v>
          </cell>
        </row>
        <row r="41">
          <cell r="C41">
            <v>0.44</v>
          </cell>
          <cell r="D41">
            <v>0.98228725072868861</v>
          </cell>
          <cell r="E41">
            <v>0.99</v>
          </cell>
          <cell r="S41">
            <v>0.74</v>
          </cell>
          <cell r="T41">
            <v>0.72896862742141144</v>
          </cell>
        </row>
        <row r="42">
          <cell r="C42">
            <v>0.55000000000000004</v>
          </cell>
          <cell r="D42">
            <v>0.98768834059513766</v>
          </cell>
          <cell r="E42">
            <v>0.99</v>
          </cell>
          <cell r="S42">
            <v>0.76</v>
          </cell>
          <cell r="T42">
            <v>0.68454710592868884</v>
          </cell>
        </row>
        <row r="43">
          <cell r="C43">
            <v>0.65</v>
          </cell>
          <cell r="D43">
            <v>0.8910065241883679</v>
          </cell>
          <cell r="E43">
            <v>0.89</v>
          </cell>
          <cell r="S43">
            <v>0.78</v>
          </cell>
          <cell r="T43">
            <v>0.63742398974868986</v>
          </cell>
        </row>
        <row r="44">
          <cell r="C44">
            <v>0.75</v>
          </cell>
          <cell r="D44">
            <v>0.70710678118654757</v>
          </cell>
          <cell r="E44">
            <v>0.71</v>
          </cell>
          <cell r="S44">
            <v>0.8</v>
          </cell>
          <cell r="T44">
            <v>0.58778525229247325</v>
          </cell>
        </row>
        <row r="45">
          <cell r="C45">
            <v>0.85</v>
          </cell>
          <cell r="D45">
            <v>0.45399049973954686</v>
          </cell>
          <cell r="E45">
            <v>0.45</v>
          </cell>
          <cell r="S45">
            <v>0.82000000000000006</v>
          </cell>
          <cell r="T45">
            <v>0.53582679497899666</v>
          </cell>
        </row>
        <row r="46">
          <cell r="C46">
            <v>0.95</v>
          </cell>
          <cell r="D46">
            <v>0.15643446504023098</v>
          </cell>
          <cell r="E46">
            <v>0.16</v>
          </cell>
          <cell r="S46">
            <v>0.84</v>
          </cell>
          <cell r="T46">
            <v>0.4817536741017156</v>
          </cell>
        </row>
        <row r="47">
          <cell r="C47">
            <v>1.05</v>
          </cell>
          <cell r="D47">
            <v>-0.15643446504023073</v>
          </cell>
          <cell r="E47">
            <v>-0.03</v>
          </cell>
          <cell r="S47">
            <v>0.86</v>
          </cell>
          <cell r="T47">
            <v>0.42577929156507288</v>
          </cell>
        </row>
        <row r="48">
          <cell r="S48">
            <v>0.88</v>
          </cell>
          <cell r="T48">
            <v>0.36812455268467814</v>
          </cell>
        </row>
        <row r="49">
          <cell r="S49">
            <v>0.9</v>
          </cell>
          <cell r="T49">
            <v>0.30901699437494751</v>
          </cell>
        </row>
        <row r="50">
          <cell r="S50">
            <v>0.92</v>
          </cell>
          <cell r="T50">
            <v>0.24868988716485482</v>
          </cell>
        </row>
        <row r="51">
          <cell r="S51">
            <v>0.94000000000000006</v>
          </cell>
          <cell r="T51">
            <v>0.18738131458572457</v>
          </cell>
        </row>
        <row r="52">
          <cell r="S52">
            <v>0.96</v>
          </cell>
          <cell r="T52">
            <v>0.12533323356430454</v>
          </cell>
        </row>
        <row r="53">
          <cell r="S53">
            <v>0.98</v>
          </cell>
          <cell r="T53">
            <v>6.2790519529313582E-2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rxiv.org/abs/1501.01914" TargetMode="External"/><Relationship Id="rId2" Type="http://schemas.openxmlformats.org/officeDocument/2006/relationships/hyperlink" Target="https://creativecommons.org/licenses/by/4.0/" TargetMode="External"/><Relationship Id="rId1" Type="http://schemas.openxmlformats.org/officeDocument/2006/relationships/hyperlink" Target="http://www.apache.org/licenses/LICENSE-2.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3:E25"/>
  <sheetViews>
    <sheetView tabSelected="1" workbookViewId="0">
      <selection activeCell="C28" sqref="C28"/>
    </sheetView>
  </sheetViews>
  <sheetFormatPr defaultRowHeight="15" x14ac:dyDescent="0.25"/>
  <sheetData>
    <row r="3" spans="3:5" x14ac:dyDescent="0.25">
      <c r="C3" t="s">
        <v>44</v>
      </c>
    </row>
    <row r="4" spans="3:5" x14ac:dyDescent="0.25">
      <c r="C4" s="65" t="s">
        <v>45</v>
      </c>
    </row>
    <row r="6" spans="3:5" x14ac:dyDescent="0.25">
      <c r="C6" t="s">
        <v>46</v>
      </c>
    </row>
    <row r="7" spans="3:5" x14ac:dyDescent="0.25">
      <c r="C7" t="s">
        <v>47</v>
      </c>
    </row>
    <row r="8" spans="3:5" x14ac:dyDescent="0.25">
      <c r="D8" t="s">
        <v>48</v>
      </c>
    </row>
    <row r="9" spans="3:5" x14ac:dyDescent="0.25">
      <c r="D9" s="43" t="s">
        <v>62</v>
      </c>
      <c r="E9" s="65" t="s">
        <v>61</v>
      </c>
    </row>
    <row r="10" spans="3:5" x14ac:dyDescent="0.25">
      <c r="C10" t="s">
        <v>49</v>
      </c>
    </row>
    <row r="11" spans="3:5" x14ac:dyDescent="0.25">
      <c r="C11" t="s">
        <v>50</v>
      </c>
    </row>
    <row r="13" spans="3:5" x14ac:dyDescent="0.25">
      <c r="C13" t="s">
        <v>51</v>
      </c>
    </row>
    <row r="14" spans="3:5" x14ac:dyDescent="0.25">
      <c r="C14" t="s">
        <v>52</v>
      </c>
    </row>
    <row r="15" spans="3:5" x14ac:dyDescent="0.25">
      <c r="C15" t="s">
        <v>53</v>
      </c>
    </row>
    <row r="17" spans="3:3" x14ac:dyDescent="0.25">
      <c r="C17" s="65" t="s">
        <v>54</v>
      </c>
    </row>
    <row r="19" spans="3:3" x14ac:dyDescent="0.25">
      <c r="C19" t="s">
        <v>55</v>
      </c>
    </row>
    <row r="20" spans="3:3" x14ac:dyDescent="0.25">
      <c r="C20" t="s">
        <v>56</v>
      </c>
    </row>
    <row r="21" spans="3:3" x14ac:dyDescent="0.25">
      <c r="C21" t="s">
        <v>57</v>
      </c>
    </row>
    <row r="22" spans="3:3" x14ac:dyDescent="0.25">
      <c r="C22" t="s">
        <v>58</v>
      </c>
    </row>
    <row r="23" spans="3:3" x14ac:dyDescent="0.25">
      <c r="C23" t="s">
        <v>59</v>
      </c>
    </row>
    <row r="25" spans="3:3" x14ac:dyDescent="0.25">
      <c r="C25" t="s">
        <v>60</v>
      </c>
    </row>
  </sheetData>
  <hyperlinks>
    <hyperlink ref="C17" r:id="rId1"/>
    <hyperlink ref="C4" r:id="rId2"/>
    <hyperlink ref="E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82"/>
  <sheetViews>
    <sheetView topLeftCell="A52" workbookViewId="0">
      <selection activeCell="D79" sqref="D79"/>
    </sheetView>
  </sheetViews>
  <sheetFormatPr defaultRowHeight="15" x14ac:dyDescent="0.25"/>
  <cols>
    <col min="1" max="1" width="5.42578125" customWidth="1"/>
    <col min="2" max="2" width="3.5703125" customWidth="1"/>
    <col min="5" max="5" width="9.28515625" customWidth="1"/>
    <col min="7" max="7" width="12" bestFit="1" customWidth="1"/>
    <col min="12" max="12" width="9.5703125" customWidth="1"/>
    <col min="14" max="14" width="8.140625" customWidth="1"/>
    <col min="15" max="15" width="8.42578125" bestFit="1" customWidth="1"/>
    <col min="16" max="16" width="5.85546875" customWidth="1"/>
  </cols>
  <sheetData>
    <row r="1" spans="2:13" x14ac:dyDescent="0.25">
      <c r="B1" s="39" t="s">
        <v>73</v>
      </c>
    </row>
    <row r="2" spans="2:13" x14ac:dyDescent="0.25">
      <c r="B2" s="38"/>
      <c r="C2" s="40" t="s">
        <v>37</v>
      </c>
    </row>
    <row r="4" spans="2:13" x14ac:dyDescent="0.25">
      <c r="C4" s="11" t="s">
        <v>3</v>
      </c>
      <c r="I4" s="11" t="s">
        <v>25</v>
      </c>
    </row>
    <row r="5" spans="2:13" x14ac:dyDescent="0.25">
      <c r="D5" s="7" t="s">
        <v>1</v>
      </c>
      <c r="E5" s="12" t="s">
        <v>2</v>
      </c>
      <c r="F5" s="12" t="s">
        <v>0</v>
      </c>
      <c r="J5">
        <f ca="1">J5+1</f>
        <v>24</v>
      </c>
    </row>
    <row r="6" spans="2:13" x14ac:dyDescent="0.25">
      <c r="D6" s="12">
        <v>0</v>
      </c>
      <c r="E6" s="62">
        <v>0</v>
      </c>
      <c r="F6" s="3">
        <f>SIN(PI()*E6)</f>
        <v>0</v>
      </c>
      <c r="I6" s="8" t="s">
        <v>4</v>
      </c>
      <c r="J6" s="9">
        <f ca="1">MOD(itc+1,50)</f>
        <v>49</v>
      </c>
      <c r="M6">
        <f ca="1">RANDBETWEEN(0,49)</f>
        <v>27</v>
      </c>
    </row>
    <row r="7" spans="2:13" x14ac:dyDescent="0.25">
      <c r="C7" s="10" t="s">
        <v>43</v>
      </c>
      <c r="D7" s="12">
        <v>1</v>
      </c>
      <c r="E7" s="63">
        <v>0.02</v>
      </c>
      <c r="F7" s="5">
        <f t="shared" ref="F7:F55" si="0">SIN(PI()*E7)</f>
        <v>6.2790519529313374E-2</v>
      </c>
      <c r="I7" s="15" t="s">
        <v>5</v>
      </c>
      <c r="J7" s="6">
        <f ca="1">MOD(itc+1,50)</f>
        <v>0</v>
      </c>
      <c r="M7" t="s">
        <v>41</v>
      </c>
    </row>
    <row r="8" spans="2:13" x14ac:dyDescent="0.25">
      <c r="D8" s="12">
        <v>2</v>
      </c>
      <c r="E8" s="63">
        <v>0.04</v>
      </c>
      <c r="F8" s="5">
        <f t="shared" si="0"/>
        <v>0.12533323356430426</v>
      </c>
      <c r="I8" s="13" t="s">
        <v>8</v>
      </c>
    </row>
    <row r="9" spans="2:13" x14ac:dyDescent="0.25">
      <c r="D9" s="12">
        <v>3</v>
      </c>
      <c r="E9" s="63">
        <v>0.06</v>
      </c>
      <c r="F9" s="5">
        <f t="shared" si="0"/>
        <v>0.1873813145857246</v>
      </c>
    </row>
    <row r="10" spans="2:13" x14ac:dyDescent="0.25">
      <c r="D10" s="12">
        <v>4</v>
      </c>
      <c r="E10" s="63">
        <v>0.08</v>
      </c>
      <c r="F10" s="5">
        <f t="shared" si="0"/>
        <v>0.24868988716485479</v>
      </c>
    </row>
    <row r="11" spans="2:13" x14ac:dyDescent="0.25">
      <c r="D11" s="12">
        <v>5</v>
      </c>
      <c r="E11" s="63">
        <v>0.1</v>
      </c>
      <c r="F11" s="5">
        <f t="shared" si="0"/>
        <v>0.3090169943749474</v>
      </c>
    </row>
    <row r="12" spans="2:13" x14ac:dyDescent="0.25">
      <c r="D12" s="12">
        <v>6</v>
      </c>
      <c r="E12" s="63">
        <v>0.12</v>
      </c>
      <c r="F12" s="5">
        <f t="shared" si="0"/>
        <v>0.36812455268467792</v>
      </c>
    </row>
    <row r="13" spans="2:13" x14ac:dyDescent="0.25">
      <c r="D13" s="12">
        <v>7</v>
      </c>
      <c r="E13" s="63">
        <v>0.14000000000000001</v>
      </c>
      <c r="F13" s="5">
        <f t="shared" si="0"/>
        <v>0.42577929156507272</v>
      </c>
    </row>
    <row r="14" spans="2:13" x14ac:dyDescent="0.25">
      <c r="D14" s="12">
        <v>8</v>
      </c>
      <c r="E14" s="63">
        <v>0.16</v>
      </c>
      <c r="F14" s="5">
        <f t="shared" si="0"/>
        <v>0.48175367410171532</v>
      </c>
    </row>
    <row r="15" spans="2:13" x14ac:dyDescent="0.25">
      <c r="D15" s="12">
        <v>9</v>
      </c>
      <c r="E15" s="63">
        <v>0.18</v>
      </c>
      <c r="F15" s="5">
        <f t="shared" si="0"/>
        <v>0.53582679497899666</v>
      </c>
    </row>
    <row r="16" spans="2:13" x14ac:dyDescent="0.25">
      <c r="D16" s="12">
        <v>10</v>
      </c>
      <c r="E16" s="63">
        <v>0.2</v>
      </c>
      <c r="F16" s="5">
        <f t="shared" si="0"/>
        <v>0.58778525229247314</v>
      </c>
    </row>
    <row r="17" spans="4:6" x14ac:dyDescent="0.25">
      <c r="D17" s="12">
        <v>11</v>
      </c>
      <c r="E17" s="63">
        <v>0.22</v>
      </c>
      <c r="F17" s="5">
        <f t="shared" si="0"/>
        <v>0.63742398974868963</v>
      </c>
    </row>
    <row r="18" spans="4:6" x14ac:dyDescent="0.25">
      <c r="D18" s="12">
        <v>12</v>
      </c>
      <c r="E18" s="63">
        <v>0.24</v>
      </c>
      <c r="F18" s="5">
        <f t="shared" si="0"/>
        <v>0.68454710592868862</v>
      </c>
    </row>
    <row r="19" spans="4:6" x14ac:dyDescent="0.25">
      <c r="D19" s="12">
        <v>13</v>
      </c>
      <c r="E19" s="63">
        <v>0.26</v>
      </c>
      <c r="F19" s="5">
        <f t="shared" si="0"/>
        <v>0.72896862742141155</v>
      </c>
    </row>
    <row r="20" spans="4:6" x14ac:dyDescent="0.25">
      <c r="D20" s="12">
        <v>14</v>
      </c>
      <c r="E20" s="63">
        <v>0.28000000000000003</v>
      </c>
      <c r="F20" s="5">
        <f t="shared" si="0"/>
        <v>0.77051324277578925</v>
      </c>
    </row>
    <row r="21" spans="4:6" x14ac:dyDescent="0.25">
      <c r="D21" s="12">
        <v>15</v>
      </c>
      <c r="E21" s="63">
        <v>0.3</v>
      </c>
      <c r="F21" s="5">
        <f t="shared" si="0"/>
        <v>0.80901699437494745</v>
      </c>
    </row>
    <row r="22" spans="4:6" x14ac:dyDescent="0.25">
      <c r="D22" s="12">
        <v>16</v>
      </c>
      <c r="E22" s="63">
        <v>0.32</v>
      </c>
      <c r="F22" s="5">
        <f t="shared" si="0"/>
        <v>0.84432792550201508</v>
      </c>
    </row>
    <row r="23" spans="4:6" x14ac:dyDescent="0.25">
      <c r="D23" s="12">
        <v>17</v>
      </c>
      <c r="E23" s="63">
        <v>0.34</v>
      </c>
      <c r="F23" s="5">
        <f t="shared" si="0"/>
        <v>0.87630668004386369</v>
      </c>
    </row>
    <row r="24" spans="4:6" x14ac:dyDescent="0.25">
      <c r="D24" s="12">
        <v>18</v>
      </c>
      <c r="E24" s="63">
        <v>0.36</v>
      </c>
      <c r="F24" s="5">
        <f t="shared" si="0"/>
        <v>0.90482705246601958</v>
      </c>
    </row>
    <row r="25" spans="4:6" x14ac:dyDescent="0.25">
      <c r="D25" s="12">
        <v>19</v>
      </c>
      <c r="E25" s="63">
        <v>0.38</v>
      </c>
      <c r="F25" s="5">
        <f t="shared" si="0"/>
        <v>0.92977648588825135</v>
      </c>
    </row>
    <row r="26" spans="4:6" x14ac:dyDescent="0.25">
      <c r="D26" s="12">
        <v>20</v>
      </c>
      <c r="E26" s="63">
        <v>0.4</v>
      </c>
      <c r="F26" s="5">
        <f t="shared" si="0"/>
        <v>0.95105651629515353</v>
      </c>
    </row>
    <row r="27" spans="4:6" x14ac:dyDescent="0.25">
      <c r="D27" s="12">
        <v>21</v>
      </c>
      <c r="E27" s="63">
        <v>0.42</v>
      </c>
      <c r="F27" s="5">
        <f t="shared" si="0"/>
        <v>0.96858316112863108</v>
      </c>
    </row>
    <row r="28" spans="4:6" x14ac:dyDescent="0.25">
      <c r="D28" s="12">
        <v>22</v>
      </c>
      <c r="E28" s="63">
        <v>0.44</v>
      </c>
      <c r="F28" s="5">
        <f t="shared" si="0"/>
        <v>0.98228725072868861</v>
      </c>
    </row>
    <row r="29" spans="4:6" x14ac:dyDescent="0.25">
      <c r="D29" s="12">
        <v>23</v>
      </c>
      <c r="E29" s="63">
        <v>0.46</v>
      </c>
      <c r="F29" s="5">
        <f t="shared" si="0"/>
        <v>0.99211470131447788</v>
      </c>
    </row>
    <row r="30" spans="4:6" x14ac:dyDescent="0.25">
      <c r="D30" s="12">
        <v>24</v>
      </c>
      <c r="E30" s="63">
        <v>0.48</v>
      </c>
      <c r="F30" s="5">
        <f t="shared" si="0"/>
        <v>0.99802672842827156</v>
      </c>
    </row>
    <row r="31" spans="4:6" x14ac:dyDescent="0.25">
      <c r="D31" s="12">
        <v>25</v>
      </c>
      <c r="E31" s="63">
        <v>0.5</v>
      </c>
      <c r="F31" s="5">
        <f t="shared" si="0"/>
        <v>1</v>
      </c>
    </row>
    <row r="32" spans="4:6" x14ac:dyDescent="0.25">
      <c r="D32" s="12">
        <v>26</v>
      </c>
      <c r="E32" s="63">
        <v>0.52</v>
      </c>
      <c r="F32" s="5">
        <f t="shared" si="0"/>
        <v>0.99802672842827156</v>
      </c>
    </row>
    <row r="33" spans="4:6" x14ac:dyDescent="0.25">
      <c r="D33" s="12">
        <v>27</v>
      </c>
      <c r="E33" s="63">
        <v>0.54</v>
      </c>
      <c r="F33" s="5">
        <f t="shared" si="0"/>
        <v>0.99211470131447776</v>
      </c>
    </row>
    <row r="34" spans="4:6" x14ac:dyDescent="0.25">
      <c r="D34" s="12">
        <v>28</v>
      </c>
      <c r="E34" s="63">
        <v>0.56000000000000005</v>
      </c>
      <c r="F34" s="5">
        <f t="shared" si="0"/>
        <v>0.98228725072868861</v>
      </c>
    </row>
    <row r="35" spans="4:6" x14ac:dyDescent="0.25">
      <c r="D35" s="12">
        <v>29</v>
      </c>
      <c r="E35" s="63">
        <v>0.57999999999999996</v>
      </c>
      <c r="F35" s="5">
        <f t="shared" si="0"/>
        <v>0.96858316112863119</v>
      </c>
    </row>
    <row r="36" spans="4:6" x14ac:dyDescent="0.25">
      <c r="D36" s="12">
        <v>30</v>
      </c>
      <c r="E36" s="63">
        <v>0.6</v>
      </c>
      <c r="F36" s="5">
        <f t="shared" si="0"/>
        <v>0.95105651629515364</v>
      </c>
    </row>
    <row r="37" spans="4:6" x14ac:dyDescent="0.25">
      <c r="D37" s="12">
        <v>31</v>
      </c>
      <c r="E37" s="63">
        <v>0.62</v>
      </c>
      <c r="F37" s="5">
        <f t="shared" si="0"/>
        <v>0.92977648588825135</v>
      </c>
    </row>
    <row r="38" spans="4:6" x14ac:dyDescent="0.25">
      <c r="D38" s="12">
        <v>32</v>
      </c>
      <c r="E38" s="63">
        <v>0.64</v>
      </c>
      <c r="F38" s="5">
        <f t="shared" si="0"/>
        <v>0.90482705246601947</v>
      </c>
    </row>
    <row r="39" spans="4:6" x14ac:dyDescent="0.25">
      <c r="D39" s="12">
        <v>33</v>
      </c>
      <c r="E39" s="63">
        <v>0.66</v>
      </c>
      <c r="F39" s="5">
        <f t="shared" si="0"/>
        <v>0.87630668004386347</v>
      </c>
    </row>
    <row r="40" spans="4:6" x14ac:dyDescent="0.25">
      <c r="D40" s="12">
        <v>34</v>
      </c>
      <c r="E40" s="63">
        <v>0.68</v>
      </c>
      <c r="F40" s="5">
        <f t="shared" si="0"/>
        <v>0.84432792550201496</v>
      </c>
    </row>
    <row r="41" spans="4:6" x14ac:dyDescent="0.25">
      <c r="D41" s="12">
        <v>35</v>
      </c>
      <c r="E41" s="63">
        <v>0.70000000000000007</v>
      </c>
      <c r="F41" s="5">
        <f t="shared" si="0"/>
        <v>0.80901699437494745</v>
      </c>
    </row>
    <row r="42" spans="4:6" x14ac:dyDescent="0.25">
      <c r="D42" s="12">
        <v>36</v>
      </c>
      <c r="E42" s="63">
        <v>0.72</v>
      </c>
      <c r="F42" s="5">
        <f t="shared" si="0"/>
        <v>0.77051324277578925</v>
      </c>
    </row>
    <row r="43" spans="4:6" x14ac:dyDescent="0.25">
      <c r="D43" s="12">
        <v>37</v>
      </c>
      <c r="E43" s="63">
        <v>0.74</v>
      </c>
      <c r="F43" s="5">
        <f t="shared" si="0"/>
        <v>0.72896862742141144</v>
      </c>
    </row>
    <row r="44" spans="4:6" x14ac:dyDescent="0.25">
      <c r="D44" s="12">
        <v>38</v>
      </c>
      <c r="E44" s="63">
        <v>0.76</v>
      </c>
      <c r="F44" s="5">
        <f t="shared" si="0"/>
        <v>0.68454710592868884</v>
      </c>
    </row>
    <row r="45" spans="4:6" x14ac:dyDescent="0.25">
      <c r="D45" s="12">
        <v>39</v>
      </c>
      <c r="E45" s="63">
        <v>0.78</v>
      </c>
      <c r="F45" s="5">
        <f t="shared" si="0"/>
        <v>0.63742398974868986</v>
      </c>
    </row>
    <row r="46" spans="4:6" x14ac:dyDescent="0.25">
      <c r="D46" s="12">
        <v>40</v>
      </c>
      <c r="E46" s="63">
        <v>0.8</v>
      </c>
      <c r="F46" s="5">
        <f t="shared" si="0"/>
        <v>0.58778525229247325</v>
      </c>
    </row>
    <row r="47" spans="4:6" x14ac:dyDescent="0.25">
      <c r="D47" s="12">
        <v>41</v>
      </c>
      <c r="E47" s="63">
        <v>0.82000000000000006</v>
      </c>
      <c r="F47" s="5">
        <f t="shared" si="0"/>
        <v>0.53582679497899666</v>
      </c>
    </row>
    <row r="48" spans="4:6" x14ac:dyDescent="0.25">
      <c r="D48" s="12">
        <v>42</v>
      </c>
      <c r="E48" s="63">
        <v>0.84</v>
      </c>
      <c r="F48" s="5">
        <f t="shared" si="0"/>
        <v>0.4817536741017156</v>
      </c>
    </row>
    <row r="49" spans="1:16" x14ac:dyDescent="0.25">
      <c r="D49" s="12">
        <v>43</v>
      </c>
      <c r="E49" s="63">
        <v>0.86</v>
      </c>
      <c r="F49" s="5">
        <f t="shared" si="0"/>
        <v>0.42577929156507288</v>
      </c>
    </row>
    <row r="50" spans="1:16" x14ac:dyDescent="0.25">
      <c r="D50" s="12">
        <v>44</v>
      </c>
      <c r="E50" s="63">
        <v>0.88</v>
      </c>
      <c r="F50" s="5">
        <f t="shared" si="0"/>
        <v>0.36812455268467814</v>
      </c>
    </row>
    <row r="51" spans="1:16" x14ac:dyDescent="0.25">
      <c r="D51" s="12">
        <v>45</v>
      </c>
      <c r="E51" s="63">
        <v>0.9</v>
      </c>
      <c r="F51" s="5">
        <f t="shared" si="0"/>
        <v>0.30901699437494751</v>
      </c>
    </row>
    <row r="52" spans="1:16" x14ac:dyDescent="0.25">
      <c r="D52" s="12">
        <v>46</v>
      </c>
      <c r="E52" s="63">
        <v>0.92</v>
      </c>
      <c r="F52" s="5">
        <f t="shared" si="0"/>
        <v>0.24868988716485482</v>
      </c>
    </row>
    <row r="53" spans="1:16" x14ac:dyDescent="0.25">
      <c r="D53" s="12">
        <v>47</v>
      </c>
      <c r="E53" s="63">
        <v>0.94000000000000006</v>
      </c>
      <c r="F53" s="5">
        <f t="shared" si="0"/>
        <v>0.18738131458572457</v>
      </c>
    </row>
    <row r="54" spans="1:16" x14ac:dyDescent="0.25">
      <c r="D54" s="12">
        <v>48</v>
      </c>
      <c r="E54" s="63">
        <v>0.96</v>
      </c>
      <c r="F54" s="5">
        <f t="shared" si="0"/>
        <v>0.12533323356430454</v>
      </c>
    </row>
    <row r="55" spans="1:16" x14ac:dyDescent="0.25">
      <c r="D55" s="12">
        <v>49</v>
      </c>
      <c r="E55" s="64">
        <v>0.98</v>
      </c>
      <c r="F55" s="6">
        <f t="shared" si="0"/>
        <v>6.2790519529313582E-2</v>
      </c>
    </row>
    <row r="57" spans="1:16" x14ac:dyDescent="0.25">
      <c r="D57" s="12"/>
      <c r="I57" t="s">
        <v>32</v>
      </c>
    </row>
    <row r="58" spans="1:16" x14ac:dyDescent="0.25">
      <c r="A58" t="s">
        <v>39</v>
      </c>
      <c r="B58" s="43" t="s">
        <v>38</v>
      </c>
      <c r="D58" s="10" t="s">
        <v>6</v>
      </c>
      <c r="E58" s="2">
        <f t="array" aca="1" ref="E58:F58" ca="1">OFFSET(TrData,itc,)</f>
        <v>0.98</v>
      </c>
      <c r="F58" s="3">
        <f ca="1"/>
        <v>6.2790519529313582E-2</v>
      </c>
      <c r="I58" s="8" t="s">
        <v>31</v>
      </c>
      <c r="J58" s="9">
        <v>0.01</v>
      </c>
    </row>
    <row r="59" spans="1:16" x14ac:dyDescent="0.25">
      <c r="A59" t="s">
        <v>39</v>
      </c>
      <c r="B59" s="43" t="s">
        <v>40</v>
      </c>
      <c r="D59" s="10" t="s">
        <v>7</v>
      </c>
      <c r="E59" s="14">
        <f t="array" aca="1" ref="E59:F59" ca="1">OFFSET(TrData,itcp1,)</f>
        <v>0</v>
      </c>
      <c r="F59" s="9">
        <f ca="1"/>
        <v>0</v>
      </c>
    </row>
    <row r="60" spans="1:16" x14ac:dyDescent="0.25">
      <c r="I60" s="11" t="s">
        <v>26</v>
      </c>
    </row>
    <row r="61" spans="1:16" x14ac:dyDescent="0.25">
      <c r="C61" s="11" t="s">
        <v>29</v>
      </c>
      <c r="I61" s="8" t="s">
        <v>24</v>
      </c>
      <c r="J61" s="9">
        <v>1</v>
      </c>
      <c r="K61" s="11" t="s">
        <v>27</v>
      </c>
      <c r="L61" s="11"/>
    </row>
    <row r="62" spans="1:16" ht="15.75" thickBot="1" x14ac:dyDescent="0.3">
      <c r="C62" s="11" t="s">
        <v>30</v>
      </c>
    </row>
    <row r="63" spans="1:16" x14ac:dyDescent="0.25">
      <c r="B63" s="18"/>
      <c r="C63" s="17"/>
      <c r="D63" s="17"/>
      <c r="E63" s="17"/>
      <c r="F63" s="19"/>
      <c r="G63" s="20"/>
      <c r="H63" s="21"/>
      <c r="I63" s="16"/>
      <c r="J63" s="17"/>
      <c r="K63" s="19"/>
      <c r="L63" s="19"/>
      <c r="M63" s="17"/>
      <c r="N63" s="17"/>
      <c r="O63" s="17"/>
      <c r="P63" s="22"/>
    </row>
    <row r="64" spans="1:16" x14ac:dyDescent="0.25">
      <c r="B64" s="23"/>
      <c r="C64" s="27" t="s">
        <v>9</v>
      </c>
      <c r="D64" s="27" t="s">
        <v>10</v>
      </c>
      <c r="E64" s="24" t="s">
        <v>16</v>
      </c>
      <c r="F64" s="25"/>
      <c r="G64" s="35" t="s">
        <v>17</v>
      </c>
      <c r="H64" s="27" t="s">
        <v>18</v>
      </c>
      <c r="I64" s="1"/>
      <c r="J64" s="26"/>
      <c r="K64" s="26"/>
      <c r="L64" s="35" t="s">
        <v>11</v>
      </c>
      <c r="M64" s="35"/>
      <c r="N64" s="27" t="s">
        <v>12</v>
      </c>
      <c r="O64" s="27" t="s">
        <v>19</v>
      </c>
      <c r="P64" s="30"/>
    </row>
    <row r="65" spans="2:16" x14ac:dyDescent="0.25">
      <c r="B65" s="23"/>
      <c r="C65" s="49">
        <f ca="1">F58</f>
        <v>6.2790519529313582E-2</v>
      </c>
      <c r="D65" s="2">
        <f ca="1">E58</f>
        <v>0.98</v>
      </c>
      <c r="E65" s="36">
        <f t="array" aca="1" ref="E65:F67" ca="1">IF(ru=0,RAND(),w_1B+eta*(TRANSPOSE(inpB)*del_1B))</f>
        <v>0.42614136666041547</v>
      </c>
      <c r="F65" s="37">
        <f ca="1"/>
        <v>0.65887667502439451</v>
      </c>
      <c r="G65" s="45">
        <f t="array" aca="1" ref="G65:G67" ca="1">TANH(MMULT(w_1A,inpA))</f>
        <v>0.79189578135137051</v>
      </c>
      <c r="H65" s="51">
        <f t="array" aca="1" ref="H65:K65" ca="1">IF(ru=0,RAND(),w_2B+eta*(TRANSPOSE(out_1B)*delB))</f>
        <v>-0.12900398622583728</v>
      </c>
      <c r="I65" s="51">
        <f ca="1"/>
        <v>-2.8016294341897492</v>
      </c>
      <c r="J65" s="51">
        <f ca="1"/>
        <v>2.8251672762141031</v>
      </c>
      <c r="K65" s="52">
        <f ca="1"/>
        <v>-0.14291726997407106</v>
      </c>
      <c r="L65" s="53">
        <f t="array" aca="1" ref="L65" ca="1">TANH(MMULT(w_2A,out_1A))</f>
        <v>9.4313042860746515E-2</v>
      </c>
      <c r="M65" s="41"/>
      <c r="N65" s="55">
        <f ca="1">(targA-outA)*(1-outA^2)</f>
        <v>-3.1242132060834725E-2</v>
      </c>
      <c r="O65" s="28">
        <f t="array" aca="1" ref="O65:O67" ca="1">MMULT(TRANSPOSE(w_2A),delA)*(1-out_1A^2)</f>
        <v>1.5029254036013769E-3</v>
      </c>
      <c r="P65" s="30"/>
    </row>
    <row r="66" spans="2:16" x14ac:dyDescent="0.25">
      <c r="B66" s="23"/>
      <c r="C66" s="4"/>
      <c r="D66" s="47">
        <v>1</v>
      </c>
      <c r="E66" s="56">
        <f ca="1"/>
        <v>3.4869584537989762</v>
      </c>
      <c r="F66" s="57">
        <f ca="1"/>
        <v>-2.1409230812986646</v>
      </c>
      <c r="G66" s="44">
        <f ca="1"/>
        <v>0.85549496381247114</v>
      </c>
      <c r="H66" s="1"/>
      <c r="I66" s="1"/>
      <c r="J66" s="1"/>
      <c r="K66" s="1"/>
      <c r="L66" s="1"/>
      <c r="M66" s="1"/>
      <c r="N66" s="1"/>
      <c r="O66" s="54">
        <f ca="1"/>
        <v>2.3468974783779194E-2</v>
      </c>
      <c r="P66" s="30"/>
    </row>
    <row r="67" spans="2:16" x14ac:dyDescent="0.25">
      <c r="B67" s="23"/>
      <c r="C67" s="4"/>
      <c r="D67" s="46"/>
      <c r="E67" s="58">
        <f ca="1"/>
        <v>3.475000457985296</v>
      </c>
      <c r="F67" s="59">
        <f ca="1"/>
        <v>-1.3364111823864584</v>
      </c>
      <c r="G67" s="44">
        <f ca="1"/>
        <v>0.9685971723953688</v>
      </c>
      <c r="H67" s="1"/>
      <c r="I67" s="1"/>
      <c r="J67" s="1"/>
      <c r="K67" s="1"/>
      <c r="L67" s="1"/>
      <c r="M67" s="1"/>
      <c r="N67" s="1"/>
      <c r="O67" s="29">
        <f ca="1"/>
        <v>-5.4564533054467096E-3</v>
      </c>
      <c r="P67" s="30"/>
    </row>
    <row r="68" spans="2:16" x14ac:dyDescent="0.25">
      <c r="B68" s="23"/>
      <c r="C68" s="4"/>
      <c r="D68" s="46"/>
      <c r="E68" s="1"/>
      <c r="F68" s="1"/>
      <c r="G68" s="34">
        <v>1</v>
      </c>
      <c r="H68" s="1"/>
      <c r="I68" s="1"/>
      <c r="J68" s="1"/>
      <c r="K68" s="1"/>
      <c r="L68" s="1"/>
      <c r="M68" s="1"/>
      <c r="N68" s="1"/>
      <c r="O68" s="1"/>
      <c r="P68" s="30"/>
    </row>
    <row r="69" spans="2:16" x14ac:dyDescent="0.25">
      <c r="B69" s="23"/>
      <c r="C69" s="4"/>
      <c r="D69" s="1"/>
      <c r="E69" s="4"/>
      <c r="F69" s="1"/>
      <c r="G69" s="1"/>
      <c r="H69" s="1"/>
      <c r="I69" s="1"/>
      <c r="J69" s="1"/>
      <c r="K69" s="1"/>
      <c r="L69" s="1"/>
      <c r="M69" s="1"/>
      <c r="N69" s="1"/>
      <c r="O69" s="1"/>
      <c r="P69" s="30"/>
    </row>
    <row r="70" spans="2:16" x14ac:dyDescent="0.25">
      <c r="B70" s="23"/>
      <c r="C70" s="4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30"/>
    </row>
    <row r="71" spans="2:16" x14ac:dyDescent="0.25">
      <c r="B71" s="23"/>
      <c r="C71" s="27" t="s">
        <v>13</v>
      </c>
      <c r="D71" s="27" t="s">
        <v>14</v>
      </c>
      <c r="E71" s="24" t="s">
        <v>20</v>
      </c>
      <c r="F71" s="25"/>
      <c r="G71" s="35" t="s">
        <v>21</v>
      </c>
      <c r="H71" s="27" t="s">
        <v>22</v>
      </c>
      <c r="I71" s="1"/>
      <c r="J71" s="26"/>
      <c r="K71" s="26"/>
      <c r="L71" s="35" t="s">
        <v>42</v>
      </c>
      <c r="M71" s="35"/>
      <c r="N71" s="27" t="s">
        <v>15</v>
      </c>
      <c r="O71" s="27" t="s">
        <v>23</v>
      </c>
      <c r="P71" s="30"/>
    </row>
    <row r="72" spans="2:16" x14ac:dyDescent="0.25">
      <c r="B72" s="23"/>
      <c r="C72" s="49">
        <f ca="1">F59</f>
        <v>0</v>
      </c>
      <c r="D72" s="2">
        <f ca="1">E59</f>
        <v>0</v>
      </c>
      <c r="E72" s="36">
        <f t="array" aca="1" ref="E72:F74" ca="1">w_1A+eta*(TRANSPOSE(inpA)*del_1A)</f>
        <v>0.42615609532937077</v>
      </c>
      <c r="F72" s="48">
        <f ca="1"/>
        <v>0.65889170427843047</v>
      </c>
      <c r="G72" s="45">
        <f t="array" aca="1" ref="G72:G74" ca="1">TANH(MMULT(w_1B,inpB))</f>
        <v>0.57762537415921544</v>
      </c>
      <c r="H72" s="50">
        <f t="array" aca="1" ref="H72:K72" ca="1">w_2A+eta*(TRANSPOSE(out_1A)*delA)</f>
        <v>-0.12925139135163125</v>
      </c>
      <c r="I72" s="51">
        <f ca="1"/>
        <v>-2.8018967090561171</v>
      </c>
      <c r="J72" s="51">
        <f ca="1"/>
        <v>2.8248646658063659</v>
      </c>
      <c r="K72" s="52">
        <f ca="1"/>
        <v>-0.14322969129467941</v>
      </c>
      <c r="L72" s="53">
        <f t="array" aca="1" ref="L72" ca="1">TANH(MMULT(w_2B,out_1B))</f>
        <v>4.7612903864623982E-2</v>
      </c>
      <c r="M72" s="41"/>
      <c r="N72" s="55">
        <f ca="1">(targB-outB)*(1-outB^2)</f>
        <v>-4.7504965953663318E-2</v>
      </c>
      <c r="O72" s="28">
        <f t="array" aca="1" ref="O72:O74" ca="1">MMULT(TRANSPOSE(w_2B),delB)*(1-out_1B^2)</f>
        <v>4.0914376832891976E-3</v>
      </c>
      <c r="P72" s="30"/>
    </row>
    <row r="73" spans="2:16" x14ac:dyDescent="0.25">
      <c r="B73" s="23"/>
      <c r="C73" s="4"/>
      <c r="D73" s="47">
        <v>1</v>
      </c>
      <c r="E73" s="56">
        <f ca="1"/>
        <v>3.4871884497518573</v>
      </c>
      <c r="F73" s="60">
        <f ca="1"/>
        <v>-2.1406883915508268</v>
      </c>
      <c r="G73" s="44">
        <f ca="1"/>
        <v>-0.97272973991338207</v>
      </c>
      <c r="H73" s="1"/>
      <c r="I73" s="1"/>
      <c r="J73" s="1"/>
      <c r="K73" s="1"/>
      <c r="L73" s="1"/>
      <c r="M73" s="1"/>
      <c r="N73" s="1"/>
      <c r="O73" s="54">
        <f ca="1"/>
        <v>7.1605767513998626E-3</v>
      </c>
      <c r="P73" s="30"/>
    </row>
    <row r="74" spans="2:16" x14ac:dyDescent="0.25">
      <c r="B74" s="23"/>
      <c r="C74" s="4"/>
      <c r="D74" s="46"/>
      <c r="E74" s="58">
        <f ca="1"/>
        <v>3.4749469847429024</v>
      </c>
      <c r="F74" s="61">
        <f ca="1"/>
        <v>-1.3364657469195129</v>
      </c>
      <c r="G74" s="44">
        <f ca="1"/>
        <v>-0.87082074411196164</v>
      </c>
      <c r="H74" s="1"/>
      <c r="I74" s="1"/>
      <c r="J74" s="1"/>
      <c r="K74" s="1"/>
      <c r="L74" s="1"/>
      <c r="M74" s="1"/>
      <c r="N74" s="1"/>
      <c r="O74" s="29">
        <f ca="1"/>
        <v>-3.2431095040046133E-2</v>
      </c>
      <c r="P74" s="30"/>
    </row>
    <row r="75" spans="2:16" x14ac:dyDescent="0.25">
      <c r="B75" s="23"/>
      <c r="C75" s="4"/>
      <c r="D75" s="46"/>
      <c r="E75" s="1"/>
      <c r="F75" s="1"/>
      <c r="G75" s="34">
        <v>1</v>
      </c>
      <c r="H75" s="1"/>
      <c r="I75" s="1"/>
      <c r="J75" s="1"/>
      <c r="K75" s="1"/>
      <c r="L75" s="1"/>
      <c r="M75" s="1"/>
      <c r="N75" s="1"/>
      <c r="O75" s="1"/>
      <c r="P75" s="30"/>
    </row>
    <row r="76" spans="2:16" ht="15.75" thickBot="1" x14ac:dyDescent="0.3"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3"/>
    </row>
    <row r="78" spans="2:16" x14ac:dyDescent="0.25">
      <c r="I78" s="10" t="s">
        <v>33</v>
      </c>
      <c r="J78" s="12" t="s">
        <v>34</v>
      </c>
      <c r="K78" s="12" t="s">
        <v>36</v>
      </c>
      <c r="L78" s="11" t="s">
        <v>35</v>
      </c>
      <c r="M78" s="11">
        <f ca="1">IF(itc=0,0,1)</f>
        <v>1</v>
      </c>
    </row>
    <row r="79" spans="2:16" x14ac:dyDescent="0.25">
      <c r="H79" s="43"/>
      <c r="J79">
        <f ca="1">ABS(targB-outB)</f>
        <v>4.7612903864623982E-2</v>
      </c>
      <c r="K79">
        <f ca="1">(M78*K79+J79)/4</f>
        <v>1.4208274080404438E-2</v>
      </c>
    </row>
    <row r="82" spans="9:9" x14ac:dyDescent="0.25">
      <c r="I82" t="s">
        <v>74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T53"/>
  <sheetViews>
    <sheetView workbookViewId="0">
      <selection activeCell="A5" sqref="A5"/>
    </sheetView>
  </sheetViews>
  <sheetFormatPr defaultRowHeight="15" x14ac:dyDescent="0.25"/>
  <cols>
    <col min="5" max="5" width="11.85546875" customWidth="1"/>
    <col min="14" max="14" width="12.7109375" bestFit="1" customWidth="1"/>
    <col min="17" max="17" width="10.7109375" customWidth="1"/>
  </cols>
  <sheetData>
    <row r="2" spans="2:20" x14ac:dyDescent="0.25">
      <c r="P2" s="67"/>
      <c r="Q2" s="11" t="s">
        <v>3</v>
      </c>
    </row>
    <row r="3" spans="2:20" x14ac:dyDescent="0.25">
      <c r="P3" s="67"/>
      <c r="R3" s="7" t="s">
        <v>1</v>
      </c>
      <c r="S3" s="12" t="s">
        <v>2</v>
      </c>
      <c r="T3" s="12" t="s">
        <v>0</v>
      </c>
    </row>
    <row r="4" spans="2:20" x14ac:dyDescent="0.25">
      <c r="P4" s="67"/>
      <c r="R4" s="12">
        <v>0</v>
      </c>
      <c r="S4" s="62">
        <v>0</v>
      </c>
      <c r="T4" s="3">
        <f ca="1">SIN(PI()*S4)</f>
        <v>0</v>
      </c>
    </row>
    <row r="5" spans="2:20" x14ac:dyDescent="0.25">
      <c r="P5" s="67"/>
      <c r="Q5" s="10" t="s">
        <v>43</v>
      </c>
      <c r="R5" s="12">
        <v>1</v>
      </c>
      <c r="S5" s="63">
        <v>0.02</v>
      </c>
      <c r="T5" s="5">
        <f t="shared" ref="T5:T53" ca="1" si="0">SIN(PI()*S5)</f>
        <v>6.2790519529313374E-2</v>
      </c>
    </row>
    <row r="6" spans="2:20" x14ac:dyDescent="0.25">
      <c r="B6" t="s">
        <v>67</v>
      </c>
      <c r="P6" s="67"/>
      <c r="R6" s="12">
        <v>2</v>
      </c>
      <c r="S6" s="63">
        <v>0.04</v>
      </c>
      <c r="T6" s="5">
        <f t="shared" ca="1" si="0"/>
        <v>0.12533323356430426</v>
      </c>
    </row>
    <row r="7" spans="2:20" x14ac:dyDescent="0.25">
      <c r="N7" t="s">
        <v>63</v>
      </c>
      <c r="P7" s="67"/>
      <c r="R7" s="12">
        <v>3</v>
      </c>
      <c r="S7" s="63">
        <v>0.06</v>
      </c>
      <c r="T7" s="5">
        <f t="shared" ca="1" si="0"/>
        <v>0.1873813145857246</v>
      </c>
    </row>
    <row r="8" spans="2:20" x14ac:dyDescent="0.25">
      <c r="C8" s="43" t="s">
        <v>64</v>
      </c>
      <c r="D8" s="2">
        <v>1.05</v>
      </c>
      <c r="E8" s="36">
        <v>0.45981724488858733</v>
      </c>
      <c r="F8" s="37">
        <v>0.64762286951829628</v>
      </c>
      <c r="G8" s="45">
        <f t="array" aca="1" ref="G8:G10" ca="1">TANH(MMULT(E8:F10,D8:D9))</f>
        <v>0.81116671134458096</v>
      </c>
      <c r="H8" s="51">
        <v>-0.18181667258770937</v>
      </c>
      <c r="I8" s="51">
        <v>-2.7403361895026315</v>
      </c>
      <c r="J8" s="51">
        <v>2.7487003910842303</v>
      </c>
      <c r="K8" s="52">
        <v>-0.11191054305690096</v>
      </c>
      <c r="L8" s="53">
        <f t="array" aca="1" ref="L8" ca="1">TANH(MMULT(H8:K8,G8:G11))</f>
        <v>-3.1487258831998488E-2</v>
      </c>
      <c r="N8">
        <f ca="1">SIN(PI()*D8)</f>
        <v>-0.15643446504023073</v>
      </c>
      <c r="P8" s="67"/>
      <c r="R8" s="12">
        <v>4</v>
      </c>
      <c r="S8" s="63">
        <v>0.08</v>
      </c>
      <c r="T8" s="5">
        <f t="shared" ca="1" si="0"/>
        <v>0.24868988716485479</v>
      </c>
    </row>
    <row r="9" spans="2:20" x14ac:dyDescent="0.25">
      <c r="C9" s="4"/>
      <c r="D9" s="47">
        <v>1</v>
      </c>
      <c r="E9" s="56">
        <v>3.3842885140349073</v>
      </c>
      <c r="F9" s="57">
        <v>-2.0598980036133332</v>
      </c>
      <c r="G9" s="44">
        <f ca="1"/>
        <v>0.90398591079194701</v>
      </c>
      <c r="I9" s="1"/>
      <c r="J9" s="1"/>
      <c r="K9" s="1"/>
      <c r="L9" s="1"/>
      <c r="P9" s="67"/>
      <c r="R9" s="12">
        <v>5</v>
      </c>
      <c r="S9" s="63">
        <v>0.1</v>
      </c>
      <c r="T9" s="5">
        <f t="shared" ca="1" si="0"/>
        <v>0.3090169943749474</v>
      </c>
    </row>
    <row r="10" spans="2:20" x14ac:dyDescent="0.25">
      <c r="C10" s="4"/>
      <c r="D10" s="46"/>
      <c r="E10" s="58">
        <v>3.569483592099862</v>
      </c>
      <c r="F10" s="59">
        <v>-1.3332046687469257</v>
      </c>
      <c r="G10" s="44">
        <f ca="1"/>
        <v>0.98414575096336643</v>
      </c>
      <c r="I10" s="1"/>
      <c r="J10" s="1"/>
      <c r="K10" s="1"/>
      <c r="L10" s="1"/>
      <c r="P10" s="67"/>
      <c r="R10" s="12">
        <v>6</v>
      </c>
      <c r="S10" s="63">
        <v>0.12</v>
      </c>
      <c r="T10" s="5">
        <f t="shared" ca="1" si="0"/>
        <v>0.36812455268467792</v>
      </c>
    </row>
    <row r="11" spans="2:20" x14ac:dyDescent="0.25">
      <c r="C11" s="4"/>
      <c r="E11" s="4"/>
      <c r="F11" s="1"/>
      <c r="G11" s="34">
        <v>1</v>
      </c>
      <c r="H11" s="1"/>
      <c r="I11" s="1"/>
      <c r="K11" s="1"/>
      <c r="L11" s="1"/>
      <c r="P11" s="67"/>
      <c r="R11" s="12">
        <v>7</v>
      </c>
      <c r="S11" s="63">
        <v>0.14000000000000001</v>
      </c>
      <c r="T11" s="5">
        <f t="shared" ca="1" si="0"/>
        <v>0.42577929156507272</v>
      </c>
    </row>
    <row r="12" spans="2:20" x14ac:dyDescent="0.25">
      <c r="P12" s="67"/>
      <c r="R12" s="12">
        <v>8</v>
      </c>
      <c r="S12" s="63">
        <v>0.16</v>
      </c>
      <c r="T12" s="5">
        <f t="shared" ca="1" si="0"/>
        <v>0.48175367410171532</v>
      </c>
    </row>
    <row r="13" spans="2:20" x14ac:dyDescent="0.25">
      <c r="P13" s="67"/>
      <c r="R13" s="12">
        <v>9</v>
      </c>
      <c r="S13" s="63">
        <v>0.18</v>
      </c>
      <c r="T13" s="5">
        <f t="shared" ca="1" si="0"/>
        <v>0.53582679497899666</v>
      </c>
    </row>
    <row r="14" spans="2:20" x14ac:dyDescent="0.25">
      <c r="P14" s="67"/>
      <c r="R14" s="12">
        <v>10</v>
      </c>
      <c r="S14" s="63">
        <v>0.2</v>
      </c>
      <c r="T14" s="5">
        <f t="shared" ca="1" si="0"/>
        <v>0.58778525229247314</v>
      </c>
    </row>
    <row r="15" spans="2:20" ht="18.75" x14ac:dyDescent="0.3">
      <c r="B15" s="66" t="s">
        <v>72</v>
      </c>
      <c r="P15" s="67"/>
      <c r="R15" s="12">
        <v>11</v>
      </c>
      <c r="S15" s="63">
        <v>0.22</v>
      </c>
      <c r="T15" s="5">
        <f t="shared" ca="1" si="0"/>
        <v>0.63742398974868963</v>
      </c>
    </row>
    <row r="16" spans="2:20" x14ac:dyDescent="0.25">
      <c r="C16" t="s">
        <v>28</v>
      </c>
      <c r="D16" s="42" t="s">
        <v>65</v>
      </c>
      <c r="E16" s="68" t="s">
        <v>66</v>
      </c>
      <c r="F16" t="s">
        <v>69</v>
      </c>
      <c r="P16" s="67"/>
      <c r="R16" s="12">
        <v>12</v>
      </c>
      <c r="S16" s="63">
        <v>0.24</v>
      </c>
      <c r="T16" s="5">
        <f t="shared" ca="1" si="0"/>
        <v>0.68454710592868862</v>
      </c>
    </row>
    <row r="17" spans="3:20" x14ac:dyDescent="0.25">
      <c r="C17">
        <v>0</v>
      </c>
      <c r="D17">
        <f ca="1">SIN(PI()*C17)</f>
        <v>0</v>
      </c>
      <c r="E17">
        <v>0.04</v>
      </c>
      <c r="F17">
        <f ca="1">ABS(D17-E17)</f>
        <v>0.04</v>
      </c>
      <c r="P17" s="67"/>
      <c r="R17" s="12">
        <v>13</v>
      </c>
      <c r="S17" s="63">
        <v>0.26</v>
      </c>
      <c r="T17" s="5">
        <f t="shared" ca="1" si="0"/>
        <v>0.72896862742141155</v>
      </c>
    </row>
    <row r="18" spans="3:20" x14ac:dyDescent="0.25">
      <c r="C18">
        <v>0.1</v>
      </c>
      <c r="D18">
        <f t="shared" ref="D18:D27" ca="1" si="1">SIN(PI()*C18)</f>
        <v>0.3090169943749474</v>
      </c>
      <c r="E18">
        <v>0.28000000000000003</v>
      </c>
      <c r="F18">
        <f t="shared" ref="F18:F27" ca="1" si="2">ABS(D18-E18)</f>
        <v>2.9016994374947369E-2</v>
      </c>
      <c r="P18" s="67"/>
      <c r="R18" s="12">
        <v>14</v>
      </c>
      <c r="S18" s="63">
        <v>0.28000000000000003</v>
      </c>
      <c r="T18" s="5">
        <f t="shared" ca="1" si="0"/>
        <v>0.77051324277578925</v>
      </c>
    </row>
    <row r="19" spans="3:20" x14ac:dyDescent="0.25">
      <c r="C19">
        <v>0.2</v>
      </c>
      <c r="D19">
        <f t="shared" ca="1" si="1"/>
        <v>0.58778525229247314</v>
      </c>
      <c r="E19">
        <v>0.59</v>
      </c>
      <c r="F19">
        <f t="shared" ca="1" si="2"/>
        <v>2.2147477075268318E-3</v>
      </c>
      <c r="P19" s="67"/>
      <c r="R19" s="12">
        <v>15</v>
      </c>
      <c r="S19" s="63">
        <v>0.3</v>
      </c>
      <c r="T19" s="5">
        <f t="shared" ca="1" si="0"/>
        <v>0.80901699437494745</v>
      </c>
    </row>
    <row r="20" spans="3:20" x14ac:dyDescent="0.25">
      <c r="C20">
        <v>0.3</v>
      </c>
      <c r="D20">
        <f t="shared" ca="1" si="1"/>
        <v>0.80901699437494745</v>
      </c>
      <c r="E20">
        <v>0.81</v>
      </c>
      <c r="F20">
        <f t="shared" ca="1" si="2"/>
        <v>9.8300562505260203E-4</v>
      </c>
      <c r="P20" s="67"/>
      <c r="R20" s="12">
        <v>16</v>
      </c>
      <c r="S20" s="63">
        <v>0.32</v>
      </c>
      <c r="T20" s="5">
        <f t="shared" ca="1" si="0"/>
        <v>0.84432792550201508</v>
      </c>
    </row>
    <row r="21" spans="3:20" x14ac:dyDescent="0.25">
      <c r="C21">
        <v>0.4</v>
      </c>
      <c r="D21">
        <f t="shared" ca="1" si="1"/>
        <v>0.95105651629515353</v>
      </c>
      <c r="E21">
        <v>0.93</v>
      </c>
      <c r="F21">
        <f t="shared" ca="1" si="2"/>
        <v>2.1056516295153482E-2</v>
      </c>
      <c r="P21" s="67"/>
      <c r="R21" s="12">
        <v>17</v>
      </c>
      <c r="S21" s="63">
        <v>0.34</v>
      </c>
      <c r="T21" s="5">
        <f t="shared" ca="1" si="0"/>
        <v>0.87630668004386369</v>
      </c>
    </row>
    <row r="22" spans="3:20" x14ac:dyDescent="0.25">
      <c r="C22">
        <v>0.5</v>
      </c>
      <c r="D22">
        <f t="shared" ca="1" si="1"/>
        <v>1</v>
      </c>
      <c r="E22">
        <v>0.96</v>
      </c>
      <c r="F22">
        <f t="shared" ca="1" si="2"/>
        <v>4.0000000000000036E-2</v>
      </c>
      <c r="P22" s="67"/>
      <c r="R22" s="12">
        <v>18</v>
      </c>
      <c r="S22" s="63">
        <v>0.36</v>
      </c>
      <c r="T22" s="5">
        <f t="shared" ca="1" si="0"/>
        <v>0.90482705246601958</v>
      </c>
    </row>
    <row r="23" spans="3:20" x14ac:dyDescent="0.25">
      <c r="C23">
        <v>0.6</v>
      </c>
      <c r="D23">
        <f t="shared" ca="1" si="1"/>
        <v>0.95105651629515364</v>
      </c>
      <c r="E23">
        <v>0.93</v>
      </c>
      <c r="F23">
        <f t="shared" ca="1" si="2"/>
        <v>2.1056516295153593E-2</v>
      </c>
      <c r="P23" s="67"/>
      <c r="R23" s="12">
        <v>19</v>
      </c>
      <c r="S23" s="63">
        <v>0.38</v>
      </c>
      <c r="T23" s="5">
        <f t="shared" ca="1" si="0"/>
        <v>0.92977648588825135</v>
      </c>
    </row>
    <row r="24" spans="3:20" x14ac:dyDescent="0.25">
      <c r="C24">
        <v>0.7</v>
      </c>
      <c r="D24">
        <f t="shared" ca="1" si="1"/>
        <v>0.80901699437494745</v>
      </c>
      <c r="E24">
        <v>0.83</v>
      </c>
      <c r="F24">
        <f t="shared" ca="1" si="2"/>
        <v>2.0983005625052509E-2</v>
      </c>
      <c r="P24" s="67"/>
      <c r="R24" s="12">
        <v>20</v>
      </c>
      <c r="S24" s="63">
        <v>0.4</v>
      </c>
      <c r="T24" s="5">
        <f t="shared" ca="1" si="0"/>
        <v>0.95105651629515353</v>
      </c>
    </row>
    <row r="25" spans="3:20" x14ac:dyDescent="0.25">
      <c r="C25">
        <v>0.8</v>
      </c>
      <c r="D25">
        <f t="shared" ca="1" si="1"/>
        <v>0.58778525229247325</v>
      </c>
      <c r="E25">
        <v>0.59</v>
      </c>
      <c r="F25">
        <f t="shared" ca="1" si="2"/>
        <v>2.2147477075267208E-3</v>
      </c>
      <c r="P25" s="67"/>
      <c r="R25" s="12">
        <v>21</v>
      </c>
      <c r="S25" s="63">
        <v>0.42</v>
      </c>
      <c r="T25" s="5">
        <f t="shared" ca="1" si="0"/>
        <v>0.96858316112863108</v>
      </c>
    </row>
    <row r="26" spans="3:20" x14ac:dyDescent="0.25">
      <c r="C26">
        <v>0.9</v>
      </c>
      <c r="D26">
        <f t="shared" ca="1" si="1"/>
        <v>0.30901699437494751</v>
      </c>
      <c r="E26">
        <v>0.28999999999999998</v>
      </c>
      <c r="F26">
        <f t="shared" ca="1" si="2"/>
        <v>1.9016994374947527E-2</v>
      </c>
      <c r="P26" s="67"/>
      <c r="R26" s="12">
        <v>22</v>
      </c>
      <c r="S26" s="63">
        <v>0.44</v>
      </c>
      <c r="T26" s="5">
        <f t="shared" ca="1" si="0"/>
        <v>0.98228725072868861</v>
      </c>
    </row>
    <row r="27" spans="3:20" x14ac:dyDescent="0.25">
      <c r="C27">
        <v>1</v>
      </c>
      <c r="D27">
        <f t="shared" ca="1" si="1"/>
        <v>1.22514845490862E-16</v>
      </c>
      <c r="E27">
        <v>0.05</v>
      </c>
      <c r="F27">
        <f t="shared" ca="1" si="2"/>
        <v>4.9999999999999878E-2</v>
      </c>
      <c r="P27" s="67"/>
      <c r="R27" s="12">
        <v>23</v>
      </c>
      <c r="S27" s="63">
        <v>0.46</v>
      </c>
      <c r="T27" s="5">
        <f t="shared" ca="1" si="0"/>
        <v>0.99211470131447788</v>
      </c>
    </row>
    <row r="28" spans="3:20" x14ac:dyDescent="0.25">
      <c r="P28" s="67"/>
      <c r="R28" s="12">
        <v>24</v>
      </c>
      <c r="S28" s="63">
        <v>0.48</v>
      </c>
      <c r="T28" s="5">
        <f t="shared" ca="1" si="0"/>
        <v>0.99802672842827156</v>
      </c>
    </row>
    <row r="29" spans="3:20" x14ac:dyDescent="0.25">
      <c r="E29" s="43" t="s">
        <v>70</v>
      </c>
      <c r="F29">
        <f ca="1">AVERAGE(F17:F27)</f>
        <v>2.2412957091396415E-2</v>
      </c>
      <c r="P29" s="67"/>
      <c r="R29" s="12">
        <v>25</v>
      </c>
      <c r="S29" s="63">
        <v>0.5</v>
      </c>
      <c r="T29" s="5">
        <f t="shared" ca="1" si="0"/>
        <v>1</v>
      </c>
    </row>
    <row r="30" spans="3:20" x14ac:dyDescent="0.25">
      <c r="P30" s="67"/>
      <c r="R30" s="12">
        <v>26</v>
      </c>
      <c r="S30" s="63">
        <v>0.52</v>
      </c>
      <c r="T30" s="5">
        <f t="shared" ca="1" si="0"/>
        <v>0.99802672842827156</v>
      </c>
    </row>
    <row r="31" spans="3:20" x14ac:dyDescent="0.25">
      <c r="P31" s="67"/>
      <c r="R31" s="12">
        <v>27</v>
      </c>
      <c r="S31" s="63">
        <v>0.54</v>
      </c>
      <c r="T31" s="5">
        <f t="shared" ca="1" si="0"/>
        <v>0.99211470131447776</v>
      </c>
    </row>
    <row r="32" spans="3:20" x14ac:dyDescent="0.25">
      <c r="P32" s="67"/>
      <c r="R32" s="12">
        <v>28</v>
      </c>
      <c r="S32" s="63">
        <v>0.56000000000000005</v>
      </c>
      <c r="T32" s="5">
        <f t="shared" ca="1" si="0"/>
        <v>0.98228725072868861</v>
      </c>
    </row>
    <row r="33" spans="2:20" x14ac:dyDescent="0.25">
      <c r="P33" s="67"/>
      <c r="R33" s="12">
        <v>29</v>
      </c>
      <c r="S33" s="63">
        <v>0.57999999999999996</v>
      </c>
      <c r="T33" s="5">
        <f t="shared" ca="1" si="0"/>
        <v>0.96858316112863119</v>
      </c>
    </row>
    <row r="34" spans="2:20" x14ac:dyDescent="0.25">
      <c r="P34" s="67"/>
      <c r="R34" s="12">
        <v>30</v>
      </c>
      <c r="S34" s="63">
        <v>0.6</v>
      </c>
      <c r="T34" s="5">
        <f t="shared" ca="1" si="0"/>
        <v>0.95105651629515364</v>
      </c>
    </row>
    <row r="35" spans="2:20" ht="18.75" x14ac:dyDescent="0.3">
      <c r="B35" s="66" t="s">
        <v>71</v>
      </c>
      <c r="P35" s="67"/>
      <c r="R35" s="12">
        <v>31</v>
      </c>
      <c r="S35" s="63">
        <v>0.62</v>
      </c>
      <c r="T35" s="5">
        <f t="shared" ca="1" si="0"/>
        <v>0.92977648588825135</v>
      </c>
    </row>
    <row r="36" spans="2:20" x14ac:dyDescent="0.25">
      <c r="C36" t="s">
        <v>28</v>
      </c>
      <c r="D36" s="42" t="s">
        <v>65</v>
      </c>
      <c r="E36" s="68" t="s">
        <v>66</v>
      </c>
      <c r="F36" t="s">
        <v>69</v>
      </c>
      <c r="P36" s="67"/>
      <c r="R36" s="12">
        <v>32</v>
      </c>
      <c r="S36" s="63">
        <v>0.64</v>
      </c>
      <c r="T36" s="5">
        <f t="shared" ca="1" si="0"/>
        <v>0.90482705246601947</v>
      </c>
    </row>
    <row r="37" spans="2:20" x14ac:dyDescent="0.25">
      <c r="C37">
        <v>0.05</v>
      </c>
      <c r="D37">
        <f ca="1">SIN(PI()*C37)</f>
        <v>0.15643446504023087</v>
      </c>
      <c r="E37">
        <v>0.15</v>
      </c>
      <c r="F37">
        <f ca="1">ABS(D37-E37)</f>
        <v>6.4344650402308745E-3</v>
      </c>
      <c r="P37" s="67"/>
      <c r="R37" s="12">
        <v>33</v>
      </c>
      <c r="S37" s="63">
        <v>0.66</v>
      </c>
      <c r="T37" s="5">
        <f t="shared" ca="1" si="0"/>
        <v>0.87630668004386347</v>
      </c>
    </row>
    <row r="38" spans="2:20" x14ac:dyDescent="0.25">
      <c r="C38">
        <v>0.15</v>
      </c>
      <c r="D38">
        <f t="shared" ref="D38:D47" ca="1" si="3">SIN(PI()*C38)</f>
        <v>0.45399049973954675</v>
      </c>
      <c r="E38">
        <v>0.45</v>
      </c>
      <c r="F38">
        <f t="shared" ref="F38:F47" ca="1" si="4">ABS(D38-E38)</f>
        <v>3.9904997395467379E-3</v>
      </c>
      <c r="P38" s="67"/>
      <c r="R38" s="12">
        <v>34</v>
      </c>
      <c r="S38" s="63">
        <v>0.68</v>
      </c>
      <c r="T38" s="5">
        <f t="shared" ca="1" si="0"/>
        <v>0.84432792550201496</v>
      </c>
    </row>
    <row r="39" spans="2:20" x14ac:dyDescent="0.25">
      <c r="C39">
        <v>0.25</v>
      </c>
      <c r="D39">
        <f t="shared" ca="1" si="3"/>
        <v>0.70710678118654746</v>
      </c>
      <c r="E39">
        <v>0.73</v>
      </c>
      <c r="F39">
        <f t="shared" ca="1" si="4"/>
        <v>2.2893218813452521E-2</v>
      </c>
      <c r="P39" s="67"/>
      <c r="R39" s="12">
        <v>35</v>
      </c>
      <c r="S39" s="63">
        <v>0.70000000000000007</v>
      </c>
      <c r="T39" s="5">
        <f t="shared" ca="1" si="0"/>
        <v>0.80901699437494745</v>
      </c>
    </row>
    <row r="40" spans="2:20" x14ac:dyDescent="0.25">
      <c r="C40">
        <v>0.35</v>
      </c>
      <c r="D40">
        <f t="shared" ca="1" si="3"/>
        <v>0.89100652418836779</v>
      </c>
      <c r="E40">
        <v>0.89</v>
      </c>
      <c r="F40">
        <f t="shared" ca="1" si="4"/>
        <v>1.0065241883677745E-3</v>
      </c>
      <c r="P40" s="67"/>
      <c r="R40" s="12">
        <v>36</v>
      </c>
      <c r="S40" s="63">
        <v>0.72</v>
      </c>
      <c r="T40" s="5">
        <f t="shared" ca="1" si="0"/>
        <v>0.77051324277578925</v>
      </c>
    </row>
    <row r="41" spans="2:20" x14ac:dyDescent="0.25">
      <c r="C41">
        <v>0.44</v>
      </c>
      <c r="D41">
        <f t="shared" ca="1" si="3"/>
        <v>0.98228725072868861</v>
      </c>
      <c r="E41">
        <v>0.99</v>
      </c>
      <c r="F41">
        <f t="shared" ca="1" si="4"/>
        <v>7.712749271311381E-3</v>
      </c>
      <c r="P41" s="67"/>
      <c r="R41" s="12">
        <v>37</v>
      </c>
      <c r="S41" s="63">
        <v>0.74</v>
      </c>
      <c r="T41" s="5">
        <f t="shared" ca="1" si="0"/>
        <v>0.72896862742141144</v>
      </c>
    </row>
    <row r="42" spans="2:20" x14ac:dyDescent="0.25">
      <c r="C42">
        <v>0.55000000000000004</v>
      </c>
      <c r="D42">
        <f t="shared" ca="1" si="3"/>
        <v>0.98768834059513766</v>
      </c>
      <c r="E42">
        <v>0.99</v>
      </c>
      <c r="F42">
        <f t="shared" ca="1" si="4"/>
        <v>2.3116594048623318E-3</v>
      </c>
      <c r="P42" s="67"/>
      <c r="R42" s="12">
        <v>38</v>
      </c>
      <c r="S42" s="63">
        <v>0.76</v>
      </c>
      <c r="T42" s="5">
        <f t="shared" ca="1" si="0"/>
        <v>0.68454710592868884</v>
      </c>
    </row>
    <row r="43" spans="2:20" x14ac:dyDescent="0.25">
      <c r="C43">
        <v>0.65</v>
      </c>
      <c r="D43">
        <f t="shared" ca="1" si="3"/>
        <v>0.8910065241883679</v>
      </c>
      <c r="E43">
        <v>0.89</v>
      </c>
      <c r="F43">
        <f t="shared" ca="1" si="4"/>
        <v>1.0065241883678855E-3</v>
      </c>
      <c r="P43" s="67"/>
      <c r="R43" s="12">
        <v>39</v>
      </c>
      <c r="S43" s="63">
        <v>0.78</v>
      </c>
      <c r="T43" s="5">
        <f t="shared" ca="1" si="0"/>
        <v>0.63742398974868986</v>
      </c>
    </row>
    <row r="44" spans="2:20" x14ac:dyDescent="0.25">
      <c r="C44">
        <v>0.75</v>
      </c>
      <c r="D44">
        <f t="shared" ca="1" si="3"/>
        <v>0.70710678118654757</v>
      </c>
      <c r="E44">
        <v>0.71</v>
      </c>
      <c r="F44">
        <f t="shared" ca="1" si="4"/>
        <v>2.8932188134523917E-3</v>
      </c>
      <c r="P44" s="67"/>
      <c r="R44" s="12">
        <v>40</v>
      </c>
      <c r="S44" s="63">
        <v>0.8</v>
      </c>
      <c r="T44" s="5">
        <f t="shared" ca="1" si="0"/>
        <v>0.58778525229247325</v>
      </c>
    </row>
    <row r="45" spans="2:20" x14ac:dyDescent="0.25">
      <c r="C45">
        <v>0.85</v>
      </c>
      <c r="D45">
        <f t="shared" ca="1" si="3"/>
        <v>0.45399049973954686</v>
      </c>
      <c r="E45">
        <v>0.45</v>
      </c>
      <c r="F45">
        <f t="shared" ca="1" si="4"/>
        <v>3.9904997395468489E-3</v>
      </c>
      <c r="P45" s="67"/>
      <c r="R45" s="12">
        <v>41</v>
      </c>
      <c r="S45" s="63">
        <v>0.82000000000000006</v>
      </c>
      <c r="T45" s="5">
        <f t="shared" ca="1" si="0"/>
        <v>0.53582679497899666</v>
      </c>
    </row>
    <row r="46" spans="2:20" x14ac:dyDescent="0.25">
      <c r="C46">
        <v>0.95</v>
      </c>
      <c r="D46">
        <f t="shared" ca="1" si="3"/>
        <v>0.15643446504023098</v>
      </c>
      <c r="E46">
        <v>0.16</v>
      </c>
      <c r="F46">
        <f t="shared" ca="1" si="4"/>
        <v>3.5655349597690233E-3</v>
      </c>
      <c r="P46" s="67"/>
      <c r="R46" s="12">
        <v>42</v>
      </c>
      <c r="S46" s="63">
        <v>0.84</v>
      </c>
      <c r="T46" s="5">
        <f t="shared" ca="1" si="0"/>
        <v>0.4817536741017156</v>
      </c>
    </row>
    <row r="47" spans="2:20" x14ac:dyDescent="0.25">
      <c r="B47" s="43" t="s">
        <v>68</v>
      </c>
      <c r="C47">
        <v>1.05</v>
      </c>
      <c r="D47">
        <f t="shared" ca="1" si="3"/>
        <v>-0.15643446504023073</v>
      </c>
      <c r="E47">
        <v>-0.03</v>
      </c>
      <c r="F47">
        <f t="shared" ca="1" si="4"/>
        <v>0.12643446504023073</v>
      </c>
      <c r="P47" s="67"/>
      <c r="R47" s="12">
        <v>43</v>
      </c>
      <c r="S47" s="63">
        <v>0.86</v>
      </c>
      <c r="T47" s="5">
        <f t="shared" ca="1" si="0"/>
        <v>0.42577929156507288</v>
      </c>
    </row>
    <row r="48" spans="2:20" x14ac:dyDescent="0.25">
      <c r="P48" s="67"/>
      <c r="R48" s="12">
        <v>44</v>
      </c>
      <c r="S48" s="63">
        <v>0.88</v>
      </c>
      <c r="T48" s="5">
        <f t="shared" ca="1" si="0"/>
        <v>0.36812455268467814</v>
      </c>
    </row>
    <row r="49" spans="5:20" x14ac:dyDescent="0.25">
      <c r="E49" s="43" t="s">
        <v>70</v>
      </c>
      <c r="F49">
        <f ca="1">AVERAGE(F37:F47)</f>
        <v>1.6567214472648955E-2</v>
      </c>
      <c r="P49" s="67"/>
      <c r="R49" s="12">
        <v>45</v>
      </c>
      <c r="S49" s="63">
        <v>0.9</v>
      </c>
      <c r="T49" s="5">
        <f t="shared" ca="1" si="0"/>
        <v>0.30901699437494751</v>
      </c>
    </row>
    <row r="50" spans="5:20" x14ac:dyDescent="0.25">
      <c r="P50" s="67"/>
      <c r="R50" s="12">
        <v>46</v>
      </c>
      <c r="S50" s="63">
        <v>0.92</v>
      </c>
      <c r="T50" s="5">
        <f t="shared" ca="1" si="0"/>
        <v>0.24868988716485482</v>
      </c>
    </row>
    <row r="51" spans="5:20" x14ac:dyDescent="0.25">
      <c r="P51" s="67"/>
      <c r="R51" s="12">
        <v>47</v>
      </c>
      <c r="S51" s="63">
        <v>0.94000000000000006</v>
      </c>
      <c r="T51" s="5">
        <f t="shared" ca="1" si="0"/>
        <v>0.18738131458572457</v>
      </c>
    </row>
    <row r="52" spans="5:20" x14ac:dyDescent="0.25">
      <c r="P52" s="67"/>
      <c r="R52" s="12">
        <v>48</v>
      </c>
      <c r="S52" s="63">
        <v>0.96</v>
      </c>
      <c r="T52" s="5">
        <f t="shared" ca="1" si="0"/>
        <v>0.12533323356430454</v>
      </c>
    </row>
    <row r="53" spans="5:20" x14ac:dyDescent="0.25">
      <c r="P53" s="67"/>
      <c r="R53" s="12">
        <v>49</v>
      </c>
      <c r="S53" s="64">
        <v>0.98</v>
      </c>
      <c r="T53" s="6">
        <f t="shared" ca="1" si="0"/>
        <v>6.2790519529313582E-2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22</vt:i4>
      </vt:variant>
    </vt:vector>
  </HeadingPairs>
  <TitlesOfParts>
    <vt:vector size="25" baseType="lpstr">
      <vt:lpstr>License</vt:lpstr>
      <vt:lpstr>Learning y=sin(pi.x) </vt:lpstr>
      <vt:lpstr>Validation</vt:lpstr>
      <vt:lpstr>del_1A</vt:lpstr>
      <vt:lpstr>del_1B</vt:lpstr>
      <vt:lpstr>delA</vt:lpstr>
      <vt:lpstr>delB</vt:lpstr>
      <vt:lpstr>eta</vt:lpstr>
      <vt:lpstr>inpA</vt:lpstr>
      <vt:lpstr>inpB</vt:lpstr>
      <vt:lpstr>'Learning y=sin(pi.x) '!itb</vt:lpstr>
      <vt:lpstr>itc</vt:lpstr>
      <vt:lpstr>itcp1</vt:lpstr>
      <vt:lpstr>out_1A</vt:lpstr>
      <vt:lpstr>out_1B</vt:lpstr>
      <vt:lpstr>outA</vt:lpstr>
      <vt:lpstr>outB</vt:lpstr>
      <vt:lpstr>ru</vt:lpstr>
      <vt:lpstr>targA</vt:lpstr>
      <vt:lpstr>targB</vt:lpstr>
      <vt:lpstr>TrData</vt:lpstr>
      <vt:lpstr>w_1A</vt:lpstr>
      <vt:lpstr>w_1B</vt:lpstr>
      <vt:lpstr>w_2A</vt:lpstr>
      <vt:lpstr>w_2B</vt:lpstr>
    </vt:vector>
  </TitlesOfParts>
  <Manager/>
  <Company/>
  <LinksUpToDate>false</LinksUpToDate>
  <SharedDoc>false</SharedDoc>
  <HyperlinkBase>inductive.com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ML-0_xor_Calc=man_Its=1</dc:title>
  <dc:subject>Back Prop for Bankers</dc:subject>
  <dc:creator/>
  <cp:keywords>Neural Networks, Back Propagation, Systolic Array</cp:keywords>
  <dc:description>See ssrn</dc:description>
  <cp:lastModifiedBy/>
  <dcterms:created xsi:type="dcterms:W3CDTF">2015-06-05T18:17:20Z</dcterms:created>
  <dcterms:modified xsi:type="dcterms:W3CDTF">2020-10-21T15:23:49Z</dcterms:modified>
  <cp:category>Machine Learning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Roy S. Freedman</vt:lpwstr>
  </property>
</Properties>
</file>